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8800" windowHeight="12435" activeTab="2"/>
  </bookViews>
  <sheets>
    <sheet name="Orientações Preenchimento " sheetId="4" r:id="rId1"/>
    <sheet name="Oferta Total Tomografia" sheetId="1" r:id="rId2"/>
    <sheet name="Of. Tomografia Adulto" sheetId="2" r:id="rId3"/>
    <sheet name="Of. Tomografia Infantil" sheetId="7" r:id="rId4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" i="1"/>
  <c r="E12" i="2"/>
  <c r="M12"/>
  <c r="E13"/>
  <c r="M13"/>
  <c r="Q25"/>
  <c r="M28"/>
  <c r="M29"/>
  <c r="M30"/>
  <c r="M31"/>
  <c r="M32"/>
  <c r="M33"/>
  <c r="M34"/>
  <c r="M35"/>
  <c r="M36"/>
  <c r="M37"/>
  <c r="M27"/>
  <c r="E38"/>
  <c r="I34" s="1"/>
  <c r="D38"/>
  <c r="C19"/>
  <c r="J34" l="1"/>
  <c r="I31"/>
  <c r="J31" s="1"/>
  <c r="O31" s="1"/>
  <c r="I36"/>
  <c r="J36" s="1"/>
  <c r="I29"/>
  <c r="J29" s="1"/>
  <c r="N29" s="1"/>
  <c r="I35"/>
  <c r="J35" s="1"/>
  <c r="I27"/>
  <c r="J27" s="1"/>
  <c r="Q27" s="1"/>
  <c r="I33"/>
  <c r="J33" s="1"/>
  <c r="O33" s="1"/>
  <c r="I28"/>
  <c r="J28" s="1"/>
  <c r="I32"/>
  <c r="J32" s="1"/>
  <c r="I37"/>
  <c r="J37" s="1"/>
  <c r="I30"/>
  <c r="J30" s="1"/>
  <c r="E18"/>
  <c r="E17"/>
  <c r="E16"/>
  <c r="E15"/>
  <c r="E14"/>
  <c r="E11"/>
  <c r="E10"/>
  <c r="E9"/>
  <c r="E8"/>
  <c r="E7"/>
  <c r="E6"/>
  <c r="E5"/>
  <c r="N32" l="1"/>
  <c r="Q32"/>
  <c r="N31"/>
  <c r="Q30"/>
  <c r="N30"/>
  <c r="O32"/>
  <c r="O27"/>
  <c r="N27"/>
  <c r="O30"/>
  <c r="Q28"/>
  <c r="O28"/>
  <c r="N28"/>
  <c r="O29"/>
  <c r="Q29"/>
  <c r="Q31"/>
  <c r="J38"/>
  <c r="N34"/>
  <c r="Q34"/>
  <c r="O34"/>
  <c r="N33"/>
  <c r="Q33"/>
  <c r="I38"/>
  <c r="H37"/>
  <c r="Q35" l="1"/>
  <c r="O35"/>
  <c r="N35"/>
  <c r="Q36"/>
  <c r="O36"/>
  <c r="N36"/>
  <c r="H30"/>
  <c r="H34"/>
  <c r="H28"/>
  <c r="H27"/>
  <c r="H31"/>
  <c r="H35"/>
  <c r="H36"/>
  <c r="H33"/>
  <c r="H29"/>
  <c r="H32"/>
  <c r="O37" l="1"/>
  <c r="O38" s="1"/>
  <c r="J57" s="1"/>
  <c r="E14" i="1" s="1"/>
  <c r="N37" i="2"/>
  <c r="N38" s="1"/>
  <c r="I57" s="1"/>
  <c r="D14" i="1" s="1"/>
  <c r="Q37" i="2"/>
  <c r="Q38" s="1"/>
  <c r="K57" s="1"/>
  <c r="C14" i="1" s="1"/>
  <c r="H38" i="2"/>
  <c r="D19" l="1"/>
  <c r="C6" i="1" l="1"/>
  <c r="B14"/>
  <c r="B15" l="1"/>
  <c r="M5" i="7" s="1"/>
  <c r="R3" i="2"/>
  <c r="M18" l="1"/>
  <c r="M17"/>
  <c r="M16"/>
  <c r="M15"/>
  <c r="M14"/>
  <c r="M11"/>
  <c r="M9"/>
  <c r="M8"/>
  <c r="M7"/>
  <c r="M6"/>
  <c r="M5"/>
  <c r="M10"/>
  <c r="E19" l="1"/>
  <c r="H7" i="7"/>
  <c r="H8"/>
  <c r="H9"/>
  <c r="H10"/>
  <c r="H11"/>
  <c r="H12"/>
  <c r="H13"/>
  <c r="H14"/>
  <c r="H15"/>
  <c r="H16"/>
  <c r="H17"/>
  <c r="H18"/>
  <c r="H19"/>
  <c r="H20"/>
  <c r="I13" i="2" l="1"/>
  <c r="J13" s="1"/>
  <c r="I12"/>
  <c r="J12" s="1"/>
  <c r="I11"/>
  <c r="I18"/>
  <c r="I7"/>
  <c r="I5"/>
  <c r="I14"/>
  <c r="I15"/>
  <c r="I17"/>
  <c r="I8"/>
  <c r="I10"/>
  <c r="I16"/>
  <c r="I9"/>
  <c r="I6"/>
  <c r="C21" i="7"/>
  <c r="D9" s="1"/>
  <c r="E9" s="1"/>
  <c r="P12" i="2" l="1"/>
  <c r="O12"/>
  <c r="N12"/>
  <c r="N13"/>
  <c r="P13"/>
  <c r="O13"/>
  <c r="D12" i="7"/>
  <c r="E12" s="1"/>
  <c r="J12" s="1"/>
  <c r="I19" i="2"/>
  <c r="K9" i="7"/>
  <c r="J9"/>
  <c r="I9"/>
  <c r="D18"/>
  <c r="E18" s="1"/>
  <c r="D19"/>
  <c r="E19" s="1"/>
  <c r="D20"/>
  <c r="E20" s="1"/>
  <c r="D14"/>
  <c r="E14" s="1"/>
  <c r="D15"/>
  <c r="E15" s="1"/>
  <c r="D10"/>
  <c r="E10" s="1"/>
  <c r="D11"/>
  <c r="E11" s="1"/>
  <c r="D17"/>
  <c r="E17" s="1"/>
  <c r="D8"/>
  <c r="E8" s="1"/>
  <c r="D16"/>
  <c r="E16" s="1"/>
  <c r="D13"/>
  <c r="E13" s="1"/>
  <c r="D7"/>
  <c r="K12" l="1"/>
  <c r="I12"/>
  <c r="K16"/>
  <c r="J16"/>
  <c r="I16"/>
  <c r="J17"/>
  <c r="I17"/>
  <c r="K17"/>
  <c r="J10"/>
  <c r="I10"/>
  <c r="K10"/>
  <c r="J18"/>
  <c r="I18"/>
  <c r="K18"/>
  <c r="J13"/>
  <c r="I13"/>
  <c r="K13"/>
  <c r="I11"/>
  <c r="K11"/>
  <c r="J11"/>
  <c r="K19"/>
  <c r="J19"/>
  <c r="I19"/>
  <c r="K8"/>
  <c r="J8"/>
  <c r="I8"/>
  <c r="J14"/>
  <c r="I14"/>
  <c r="K14"/>
  <c r="K20"/>
  <c r="J20"/>
  <c r="I20"/>
  <c r="D21"/>
  <c r="E7"/>
  <c r="I15"/>
  <c r="K15"/>
  <c r="J15"/>
  <c r="I7" l="1"/>
  <c r="I21" s="1"/>
  <c r="G34" s="1"/>
  <c r="D15" i="1" s="1"/>
  <c r="E21" i="7"/>
  <c r="K7"/>
  <c r="K21" s="1"/>
  <c r="I34" s="1"/>
  <c r="C15" i="1" s="1"/>
  <c r="J7" i="7"/>
  <c r="J21" s="1"/>
  <c r="H34" s="1"/>
  <c r="E15" i="1" s="1"/>
  <c r="B13" l="1"/>
  <c r="B16" s="1"/>
  <c r="J15" i="2" l="1"/>
  <c r="P15" s="1"/>
  <c r="J11"/>
  <c r="P11" s="1"/>
  <c r="J7"/>
  <c r="P7" s="1"/>
  <c r="J16"/>
  <c r="P16" s="1"/>
  <c r="J8"/>
  <c r="P8" s="1"/>
  <c r="J17"/>
  <c r="P17" s="1"/>
  <c r="J9"/>
  <c r="P9" s="1"/>
  <c r="J5"/>
  <c r="P5" s="1"/>
  <c r="J18"/>
  <c r="P18" s="1"/>
  <c r="J14"/>
  <c r="P14" s="1"/>
  <c r="J10"/>
  <c r="P10" s="1"/>
  <c r="J6"/>
  <c r="P6" s="1"/>
  <c r="N16" l="1"/>
  <c r="O16"/>
  <c r="N18"/>
  <c r="O18"/>
  <c r="N7"/>
  <c r="O7"/>
  <c r="N5"/>
  <c r="O5"/>
  <c r="N8"/>
  <c r="O8"/>
  <c r="N11"/>
  <c r="O11"/>
  <c r="N14"/>
  <c r="O14"/>
  <c r="N17"/>
  <c r="O17"/>
  <c r="N6"/>
  <c r="O6"/>
  <c r="N10"/>
  <c r="O10"/>
  <c r="N9"/>
  <c r="O9"/>
  <c r="N15"/>
  <c r="O15"/>
  <c r="J19"/>
  <c r="P19"/>
  <c r="K56" l="1"/>
  <c r="C13" i="1" s="1"/>
  <c r="O19" i="2"/>
  <c r="J56" s="1"/>
  <c r="N19"/>
  <c r="D13" i="1" l="1"/>
  <c r="D16" s="1"/>
  <c r="I56" i="2"/>
  <c r="E13" i="1"/>
  <c r="E16" s="1"/>
  <c r="C16" l="1"/>
</calcChain>
</file>

<file path=xl/sharedStrings.xml><?xml version="1.0" encoding="utf-8"?>
<sst xmlns="http://schemas.openxmlformats.org/spreadsheetml/2006/main" count="182" uniqueCount="107">
  <si>
    <t>Quantitativo Total de Procedimentos do Elemento 1</t>
  </si>
  <si>
    <t xml:space="preserve"> Nome do Procedimento</t>
  </si>
  <si>
    <t>Códigos SIGTAP</t>
  </si>
  <si>
    <t>Total Fila (Regulação, Fila, Reenv)</t>
  </si>
  <si>
    <t>Valor Procedimento SIGTAP R$</t>
  </si>
  <si>
    <t>Valor Total por Procedimento R$</t>
  </si>
  <si>
    <t>Percentual de Oferta</t>
  </si>
  <si>
    <t>Quantitativo Total Ofertado X Valor total por procedimento</t>
  </si>
  <si>
    <t>Valor Total SIGTAP R$</t>
  </si>
  <si>
    <t>Capacidade Instalada (mensal)</t>
  </si>
  <si>
    <t>Oferta Mensal para SUS</t>
  </si>
  <si>
    <t>3. Total</t>
  </si>
  <si>
    <t xml:space="preserve">Elementos </t>
  </si>
  <si>
    <t>Quantidade  de Oferta SUS</t>
  </si>
  <si>
    <t>Quantidade ofertada x Valor total por procedimento</t>
  </si>
  <si>
    <t>Valor Total R$ SIGTAP</t>
  </si>
  <si>
    <t>Valor Total Complementação  R$</t>
  </si>
  <si>
    <t>TOTAL</t>
  </si>
  <si>
    <t>Quantitativo de Oferta para SMS</t>
  </si>
  <si>
    <t xml:space="preserve">Elemento </t>
  </si>
  <si>
    <t>Valor Total Complementação R$</t>
  </si>
  <si>
    <t xml:space="preserve">1º PASSO: </t>
  </si>
  <si>
    <t>2º PASSO:</t>
  </si>
  <si>
    <t>ATENÇÃO: NÃO OBRIGATÓRIO</t>
  </si>
  <si>
    <t>No campo azul Insira a quantidade de procedimento que o Serviço possui de capacidade instalada</t>
  </si>
  <si>
    <t>ATENÇÃO OBRIGATÓRIO!</t>
  </si>
  <si>
    <t>3º PASSO:</t>
  </si>
  <si>
    <t>4º PASSO:</t>
  </si>
  <si>
    <t>SERÁ PREENCHIDO AUTOMATICAMENTE</t>
  </si>
  <si>
    <t>Necessidade da SMS de Oferta do Procedimento</t>
  </si>
  <si>
    <t>Valor Procedimento c/ Complementação (Base)R$ *</t>
  </si>
  <si>
    <t xml:space="preserve">Média Mensal </t>
  </si>
  <si>
    <t xml:space="preserve">OFERTA TOTAL DE PROCEDIMENTOS DE RESSONÂNCIA MAGNÉTICA </t>
  </si>
  <si>
    <t>Quantitativo Total de Procedimentos de Ressonância Magnética Pediátrica</t>
  </si>
  <si>
    <t xml:space="preserve">                                    ORIENTAÇÕES PARA PREENCHIMENTO DA PLANILHA                                               OFERTA DO EDITAL Nº 012/2017 - RESSONÂNCIA MAGNÉTICA</t>
  </si>
  <si>
    <t>No campo Lilás insira a quantidade Total de Ressonância Magnética Infantil que será ofertada ao SUS</t>
  </si>
  <si>
    <t>Valor Procedimento c/ Complementação R$</t>
  </si>
  <si>
    <t xml:space="preserve">Necessidade Mensal da SMS </t>
  </si>
  <si>
    <t>OFERTA DE PROCEDIMENTOS DE TOMOGRAFIA COMPUTADORIZADA - EDITAL 013/2017</t>
  </si>
  <si>
    <t>Elemento 1 - Procedimentos de Tomografia Computadorizada Adulto</t>
  </si>
  <si>
    <t xml:space="preserve">Elemento 1 -  Tomografia Computadorizada Adulto </t>
  </si>
  <si>
    <t>Elemento 2 - Angiotomografia Adulto</t>
  </si>
  <si>
    <t>Quantitativo Total de Procedimentos do Elemento 2</t>
  </si>
  <si>
    <t>Elemento 2 - Procedimentos de Angiotomografia Adulto</t>
  </si>
  <si>
    <t>02.06.01.001-0</t>
  </si>
  <si>
    <t>TOMOGRAFIA COMPUTADORIZADA DE COLUNA CERVICAL C/ OU S/ CONTRASTE</t>
  </si>
  <si>
    <t>TOMOGRAFIA COMPUTADORIZADA DE COLUNA LOMBO-SACRA C/ OU S/ CONTRASTE</t>
  </si>
  <si>
    <t>02.06.01.002-8</t>
  </si>
  <si>
    <t>TOMOGRAFIA COMPUTADORIZADA DE COLUNA TORACICA</t>
  </si>
  <si>
    <t>TOMOGRAFIA COMPUTADORIZADA DE FACE / SEIOS DA FACE / ARTICULACOES TEMPORO-MANDIBULARES</t>
  </si>
  <si>
    <t>TOMOGRAFIA COMPUTADORIZADA DE PESCOCO</t>
  </si>
  <si>
    <t>TOMOGRAFIA COMPUTADORIZADA DE SELA TURCICA</t>
  </si>
  <si>
    <t>TOMOGRAFIA COMPUTADORIZADA DO CRANIO</t>
  </si>
  <si>
    <t>TOMOMIELOGRAFIA COMPUTADORIZADA</t>
  </si>
  <si>
    <t>TOMOGRAFIA COMPUTADORIZADA DE ARTICULACOES DE MEMBRO SUPERIOR</t>
  </si>
  <si>
    <t>TOMOGRAFIA COMPUTADORIZADA DE SEGMENTOS APENDICULARES</t>
  </si>
  <si>
    <t>TOMOGRAFIA COMPUTADORIZADA DE TORAX</t>
  </si>
  <si>
    <t xml:space="preserve"> TOMOGRAFIA COMPUTADORIZADA DE ABDOMEN SUPERIOR</t>
  </si>
  <si>
    <t>TOMOGRAFIA COMPUTADORIZADA DE ARTICULACOES DE MEMBRO INFERIOR</t>
  </si>
  <si>
    <t>TOMOGRAFIA COMPUTADORIZADA DE PELVE / BACIA</t>
  </si>
  <si>
    <t>02.06.01.003-6</t>
  </si>
  <si>
    <t>02.06.01.004-4</t>
  </si>
  <si>
    <t>02.06.01.005-2</t>
  </si>
  <si>
    <t>02.06.01.006-0</t>
  </si>
  <si>
    <t>02.06.01.007-9</t>
  </si>
  <si>
    <t>02.06.01.008-7</t>
  </si>
  <si>
    <t>02.06.02.001-5</t>
  </si>
  <si>
    <t>02.06.02.002-3</t>
  </si>
  <si>
    <t>02.06.02.003-1</t>
  </si>
  <si>
    <t>02.06.03.001-0</t>
  </si>
  <si>
    <t>02.06.03.002-9</t>
  </si>
  <si>
    <t>02.06.03.003-7</t>
  </si>
  <si>
    <t xml:space="preserve">                                             OFERTA DE PROCEDIMENTOS DE TOMOGRAFIA COMPUTADORIZADA INFANTIL  - EDITAL 013/2017</t>
  </si>
  <si>
    <t>Elemento 2 -  Tomografia Computadorizada Infantil</t>
  </si>
  <si>
    <t>1.1 Angiotomografia Adulto</t>
  </si>
  <si>
    <t>Elemento 2 - Angiotomografia</t>
  </si>
  <si>
    <t xml:space="preserve">ANGIOTOMOGRAFIA COMPUTADORIZADA DE COLUNA CERVICAL </t>
  </si>
  <si>
    <t>ANGIOTOMOGRAFIA COMPUTADORIZADA DE COLUNA LOMBO-SACRA</t>
  </si>
  <si>
    <t>ANGIOTOMOGRAFIA COMPUTADORIZADA DE COLUNA TORACICA</t>
  </si>
  <si>
    <t>ANGIOTOMOGRAFIA COMPUTADORIZADA DE PESCOCO</t>
  </si>
  <si>
    <t>ANGIOTOMOGRAFIA COMPUTADORIZADA DO CRANIO</t>
  </si>
  <si>
    <t>ANGIOTOMOGRAFIA COMPUTADORIZADA DE ARTICULACOES DE MEMBRO SUPERIOR</t>
  </si>
  <si>
    <t>ANGIOTOMOGRAFIA COMPUTADORIZADA DE SEGMENTOS APENDICULARES</t>
  </si>
  <si>
    <t>ANGIOTOMOGRAFIA COMPUTADORIZADA DE TORAX</t>
  </si>
  <si>
    <t>ANGIOTOMOGRAFIA COMPUTADORIZADA DE ABDOMEN SUPERIOR</t>
  </si>
  <si>
    <t>ANGIOTOMOGRAFIA COMPUTADORIZADA DE ARTICULACOES DE MEMBRO INFERIOR</t>
  </si>
  <si>
    <t>ANGIOTOMOGRAFIA COMPUTADORIZADA DE PELVE / BACIA</t>
  </si>
  <si>
    <t xml:space="preserve"> Elemento 3 - Procedimentos de Tomografia Infantil</t>
  </si>
  <si>
    <t>Elemento 3 - Tomografia Computadorizada - Infantil</t>
  </si>
  <si>
    <t>1. Tomografia Computadorizada Adulto (Obrigatório)</t>
  </si>
  <si>
    <t>2. Tomografia Computadorizada Infantil (Facultativo)</t>
  </si>
  <si>
    <t>* OBS: Nestes Elementos (1 e 2), Caso necessite de Contraste serão acrescidos R$ 100,00 de recursos próprios da PMF ao valor do procedimento, (exemplo: TOMOGRAFIA COMPUTADORIZADA DE TÓRAX - VALOR DA TABELA SUS: R$ 136,41 + R$ 200,00 complementação base + R$ 100,00 do contraste - Total do procedimento com contraste: R$ 436,41).</t>
  </si>
  <si>
    <t>** OBS: Nestes Elementos (1 e 2), Caso necessite de Sedação serão acrescidos R$ 100,00 de recursos próprios da PMF ao valor do procedimento, (exemplo: TOMOGRAFIA COMPUTADORIZADA DE TÓRAX - VALOR DA TABELA SUS: R$ 136,41 + R$ 200,00 complementação base + R$ 100,00 da Sedação - Total do procedimento com contraste: R$ 436,41).</t>
  </si>
  <si>
    <t>***OBS:  Caso necessite de Contraste e Sedação aos procedimentos de Tomografia Computadorizada, serão acrescidos R$ 200,00 de recursos próprios da PMF ao procedimento ao valor do procedimento (exemplo: A TOMOGRAFIA COMPUTADORIZADA DE TÓRAX - VALOR DA TABELA SUS: R$ 136,41 + R$ 200,00 complementação base + R$ 100,00 de contraste + R$ 100,00 da Sedação, perfazendo o Total do procedimento com sedação: R$ 536,41).</t>
  </si>
  <si>
    <t>**** Caso necessite de Contraste e Sedação aos procedimentos de Angiotomografia, serão acrescidos R$ 230,00 de recursos próprios da PMF ao procedimento ao valor do procedimento (exemplo: ANGIOTOMOGRAFIA COMPUTADORIZADA DO CRÂNIO - VALOR DA TABELA SUS: R$ 97,44 + R$ 230,00 complementação base + R$ 100,00 de Contraste + R$ 100,00 da Sedação, perfazendo o Total do procedimento com sedação: R$ 527,44).</t>
  </si>
  <si>
    <t>* OBS: Neste Elemento (3), Caso necessite de Contraste serão acrescidos R$ 100,00 de recursos próprios da PMF ao valor do procedimento, (exemplo: TOMOGRAFIA COMPUTADORIZADA DE TÓRAX - VALOR DA TABELA SUS: R$ 136,41 + R$ 200,00 complementação base + R$ 100,00 do contraste - Total do procedimento com contraste: R$ 436,41).</t>
  </si>
  <si>
    <t>Abra a Aba Oferta Total Tomografia</t>
  </si>
  <si>
    <t>No campo amarelo Insira a quantidade Total de Tomografia Computadorizada(Adulto) que será ofertado ao SUS</t>
  </si>
  <si>
    <t>5º PASSO:</t>
  </si>
  <si>
    <t>No campo Rosa insira a quantidade Total Angiotomografia que será ofertada ao SUS</t>
  </si>
  <si>
    <r>
      <rPr>
        <b/>
        <sz val="14"/>
        <color rgb="FF000000"/>
        <rFont val="Arial"/>
        <family val="2"/>
      </rPr>
      <t>6º PASSO</t>
    </r>
    <r>
      <rPr>
        <sz val="14"/>
        <color rgb="FF000000"/>
        <rFont val="Arial"/>
        <family val="2"/>
      </rPr>
      <t>:</t>
    </r>
  </si>
  <si>
    <t xml:space="preserve">7º PASSO: </t>
  </si>
  <si>
    <t>A planilha automaticamente fará os preenchimentos dos quantitativos contidos nas demais abas da planilha. Com isto, os procedimentos serão distribuídos em procedimentos adultos e procedimentos infantis. As planilhas de procedimentos para adultos e infantis estão categorizadas por ELEMENTOS, os quais indicam as necessidades da Secretaria Municipal de Saúde</t>
  </si>
  <si>
    <r>
      <rPr>
        <b/>
        <sz val="14"/>
        <color rgb="FF000000"/>
        <rFont val="Arial"/>
        <family val="2"/>
      </rPr>
      <t>IMPRIMIR</t>
    </r>
    <r>
      <rPr>
        <sz val="14"/>
        <color rgb="FF000000"/>
        <rFont val="Arial"/>
        <family val="2"/>
      </rPr>
      <t xml:space="preserve"> as planilhas "</t>
    </r>
    <r>
      <rPr>
        <b/>
        <sz val="14"/>
        <color rgb="FF000000"/>
        <rFont val="Arial"/>
        <family val="2"/>
      </rPr>
      <t>Oferta Total Tomografia", "Of.Tomografia Adulto" e  "Of. Tomografia Infantil"</t>
    </r>
  </si>
  <si>
    <t>ANEXAR AS PLANILHAS DO 7º PASSO AO OFÍCIO DA OFERTA DE PROCEDIMENTOS</t>
  </si>
  <si>
    <t>8º PASSO:</t>
  </si>
  <si>
    <t>Elemento 1 - Tomografia Computadorizada - Adulto</t>
  </si>
</sst>
</file>

<file path=xl/styles.xml><?xml version="1.0" encoding="utf-8"?>
<styleSheet xmlns="http://schemas.openxmlformats.org/spreadsheetml/2006/main">
  <numFmts count="2">
    <numFmt numFmtId="164" formatCode="&quot;R$&quot;\ #,##0.00"/>
    <numFmt numFmtId="165" formatCode="&quot;R$&quot;#,##0.00"/>
  </numFmts>
  <fonts count="3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10"/>
      <color rgb="FF000000"/>
      <name val="Arial"/>
      <family val="2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b/>
      <sz val="24"/>
      <color rgb="FF000000"/>
      <name val="Arial"/>
      <family val="2"/>
    </font>
    <font>
      <sz val="10"/>
      <name val="Arial"/>
      <family val="2"/>
    </font>
    <font>
      <sz val="24"/>
      <color rgb="FF000000"/>
      <name val="Arial"/>
      <family val="2"/>
    </font>
    <font>
      <b/>
      <sz val="16"/>
      <color theme="1"/>
      <name val="Arial"/>
      <family val="2"/>
    </font>
    <font>
      <sz val="14"/>
      <color rgb="FF000000"/>
      <name val="Arial"/>
      <family val="2"/>
    </font>
    <font>
      <b/>
      <sz val="20"/>
      <color rgb="FF000000"/>
      <name val="Arial"/>
      <family val="2"/>
    </font>
    <font>
      <sz val="16"/>
      <color theme="1"/>
      <name val="Arial"/>
      <family val="2"/>
    </font>
    <font>
      <b/>
      <sz val="14"/>
      <color rgb="FF000000"/>
      <name val="Arial"/>
      <family val="2"/>
    </font>
    <font>
      <b/>
      <sz val="16"/>
      <color rgb="FF000000"/>
      <name val="Arial"/>
      <family val="2"/>
    </font>
    <font>
      <sz val="11"/>
      <color rgb="FFFFFFFF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 Light"/>
      <family val="2"/>
      <scheme val="major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b/>
      <sz val="24"/>
      <color theme="1"/>
      <name val="Arial"/>
      <family val="2"/>
    </font>
    <font>
      <sz val="11"/>
      <color rgb="FF000000"/>
      <name val="Calibri Light"/>
      <family val="2"/>
      <scheme val="major"/>
    </font>
    <font>
      <sz val="11"/>
      <color rgb="FF000000"/>
      <name val="Arial"/>
      <family val="2"/>
    </font>
    <font>
      <b/>
      <sz val="18"/>
      <color rgb="FF000000"/>
      <name val="Arial"/>
      <family val="2"/>
    </font>
    <font>
      <b/>
      <sz val="18"/>
      <color theme="1"/>
      <name val="Arial"/>
      <family val="2"/>
    </font>
    <font>
      <sz val="18"/>
      <color theme="1"/>
      <name val="Calibri"/>
      <family val="2"/>
      <scheme val="minor"/>
    </font>
    <font>
      <sz val="16"/>
      <color rgb="FF000000"/>
      <name val="Arial"/>
      <family val="2"/>
    </font>
    <font>
      <sz val="11"/>
      <color theme="1"/>
      <name val="Calibri"/>
      <family val="2"/>
    </font>
    <font>
      <b/>
      <sz val="26"/>
      <color rgb="FF000000"/>
      <name val="Arial"/>
      <family val="2"/>
    </font>
    <font>
      <b/>
      <sz val="24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BFBFBF"/>
        <bgColor rgb="FFBFBFBF"/>
      </patternFill>
    </fill>
    <fill>
      <patternFill patternType="solid">
        <fgColor rgb="FFDBE5F1"/>
        <bgColor rgb="FFDBE5F1"/>
      </patternFill>
    </fill>
    <fill>
      <patternFill patternType="solid">
        <fgColor rgb="FFFFFF00"/>
        <bgColor rgb="FFFFFF00"/>
      </patternFill>
    </fill>
    <fill>
      <patternFill patternType="solid">
        <fgColor rgb="FFCCC0D9"/>
        <bgColor rgb="FFCCC0D9"/>
      </patternFill>
    </fill>
    <fill>
      <patternFill patternType="solid">
        <fgColor rgb="FFD8D8D8"/>
        <bgColor rgb="FFD8D8D8"/>
      </patternFill>
    </fill>
    <fill>
      <patternFill patternType="solid">
        <fgColor rgb="FFD9D9D9"/>
        <bgColor rgb="FFD9D9D9"/>
      </patternFill>
    </fill>
    <fill>
      <patternFill patternType="solid">
        <fgColor rgb="FFE36C09"/>
        <bgColor rgb="FFE36C09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rgb="FFBFBFBF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0.249977111117893"/>
        <bgColor rgb="FFBFBFBF"/>
      </patternFill>
    </fill>
    <fill>
      <patternFill patternType="solid">
        <fgColor theme="6"/>
        <bgColor rgb="FFD8D8D8"/>
      </patternFill>
    </fill>
    <fill>
      <patternFill patternType="solid">
        <fgColor theme="6"/>
        <bgColor rgb="FFBFBFBF"/>
      </patternFill>
    </fill>
    <fill>
      <patternFill patternType="solid">
        <fgColor rgb="FFFFFF00"/>
        <bgColor rgb="FFBFBFBF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39997558519241921"/>
        <bgColor rgb="FFE36C09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485"/>
        <bgColor rgb="FFE36C09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FFCCCC"/>
        <bgColor rgb="FFE36C09"/>
      </patternFill>
    </fill>
    <fill>
      <patternFill patternType="solid">
        <fgColor theme="9" tint="-0.249977111117893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9" fontId="19" fillId="0" borderId="0" applyFont="0" applyFill="0" applyBorder="0" applyAlignment="0" applyProtection="0"/>
  </cellStyleXfs>
  <cellXfs count="309">
    <xf numFmtId="0" fontId="0" fillId="0" borderId="0" xfId="0"/>
    <xf numFmtId="0" fontId="0" fillId="0" borderId="0" xfId="0" applyAlignment="1">
      <alignment horizontal="center" vertical="center" wrapText="1"/>
    </xf>
    <xf numFmtId="0" fontId="8" fillId="4" borderId="8" xfId="0" applyFont="1" applyFill="1" applyBorder="1" applyAlignment="1">
      <alignment wrapText="1"/>
    </xf>
    <xf numFmtId="0" fontId="8" fillId="4" borderId="8" xfId="0" applyFont="1" applyFill="1" applyBorder="1" applyAlignment="1">
      <alignment horizontal="center" vertical="center" wrapText="1"/>
    </xf>
    <xf numFmtId="0" fontId="0" fillId="0" borderId="0" xfId="0" applyBorder="1"/>
    <xf numFmtId="0" fontId="8" fillId="4" borderId="9" xfId="0" applyFont="1" applyFill="1" applyBorder="1" applyAlignment="1">
      <alignment horizontal="center" vertical="center" wrapText="1"/>
    </xf>
    <xf numFmtId="0" fontId="6" fillId="12" borderId="8" xfId="0" applyFont="1" applyFill="1" applyBorder="1" applyAlignment="1">
      <alignment wrapText="1"/>
    </xf>
    <xf numFmtId="0" fontId="5" fillId="13" borderId="1" xfId="0" applyFont="1" applyFill="1" applyBorder="1" applyAlignment="1">
      <alignment horizontal="center" vertical="center"/>
    </xf>
    <xf numFmtId="0" fontId="5" fillId="13" borderId="1" xfId="0" applyFont="1" applyFill="1" applyBorder="1" applyAlignment="1">
      <alignment horizontal="center" vertical="center" wrapText="1"/>
    </xf>
    <xf numFmtId="164" fontId="9" fillId="13" borderId="1" xfId="0" applyNumberFormat="1" applyFont="1" applyFill="1" applyBorder="1" applyAlignment="1">
      <alignment horizontal="center" vertical="center"/>
    </xf>
    <xf numFmtId="10" fontId="9" fillId="13" borderId="1" xfId="0" applyNumberFormat="1" applyFont="1" applyFill="1" applyBorder="1" applyAlignment="1">
      <alignment horizontal="center" vertical="center"/>
    </xf>
    <xf numFmtId="0" fontId="5" fillId="13" borderId="7" xfId="0" applyFont="1" applyFill="1" applyBorder="1" applyAlignment="1">
      <alignment horizontal="center" vertical="center" wrapText="1"/>
    </xf>
    <xf numFmtId="0" fontId="0" fillId="13" borderId="1" xfId="0" applyFill="1" applyBorder="1"/>
    <xf numFmtId="165" fontId="14" fillId="15" borderId="13" xfId="0" applyNumberFormat="1" applyFont="1" applyFill="1" applyBorder="1" applyAlignment="1">
      <alignment horizontal="center" vertical="center" wrapText="1"/>
    </xf>
    <xf numFmtId="165" fontId="11" fillId="4" borderId="2" xfId="0" applyNumberFormat="1" applyFont="1" applyFill="1" applyBorder="1"/>
    <xf numFmtId="2" fontId="14" fillId="8" borderId="1" xfId="0" applyNumberFormat="1" applyFont="1" applyFill="1" applyBorder="1" applyAlignment="1">
      <alignment horizontal="center" vertical="center"/>
    </xf>
    <xf numFmtId="2" fontId="14" fillId="8" borderId="1" xfId="0" applyNumberFormat="1" applyFont="1" applyFill="1" applyBorder="1" applyAlignment="1">
      <alignment horizontal="center" vertical="center" wrapText="1"/>
    </xf>
    <xf numFmtId="165" fontId="14" fillId="8" borderId="1" xfId="0" applyNumberFormat="1" applyFont="1" applyFill="1" applyBorder="1" applyAlignment="1">
      <alignment horizontal="center" vertical="center" wrapText="1"/>
    </xf>
    <xf numFmtId="165" fontId="14" fillId="9" borderId="1" xfId="0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wrapText="1"/>
    </xf>
    <xf numFmtId="0" fontId="0" fillId="0" borderId="0" xfId="0" applyFont="1" applyAlignment="1"/>
    <xf numFmtId="0" fontId="10" fillId="0" borderId="0" xfId="0" applyFont="1" applyAlignment="1">
      <alignment horizontal="center" wrapText="1"/>
    </xf>
    <xf numFmtId="0" fontId="1" fillId="6" borderId="8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wrapText="1"/>
    </xf>
    <xf numFmtId="0" fontId="0" fillId="0" borderId="0" xfId="0" applyFont="1" applyAlignment="1">
      <alignment horizontal="center" wrapText="1"/>
    </xf>
    <xf numFmtId="0" fontId="15" fillId="0" borderId="0" xfId="0" applyFont="1" applyAlignment="1">
      <alignment horizontal="center"/>
    </xf>
    <xf numFmtId="0" fontId="0" fillId="0" borderId="0" xfId="0" applyAlignment="1">
      <alignment vertical="center"/>
    </xf>
    <xf numFmtId="0" fontId="17" fillId="0" borderId="0" xfId="0" applyFont="1" applyAlignment="1">
      <alignment horizontal="center" vertical="center" wrapText="1"/>
    </xf>
    <xf numFmtId="0" fontId="16" fillId="3" borderId="2" xfId="0" applyFont="1" applyFill="1" applyBorder="1" applyAlignment="1">
      <alignment horizontal="left" vertical="center"/>
    </xf>
    <xf numFmtId="0" fontId="16" fillId="3" borderId="3" xfId="0" applyFont="1" applyFill="1" applyBorder="1" applyAlignment="1">
      <alignment horizontal="left" vertical="center"/>
    </xf>
    <xf numFmtId="0" fontId="10" fillId="0" borderId="0" xfId="0" applyFont="1" applyAlignment="1">
      <alignment horizontal="center" vertical="center" wrapText="1"/>
    </xf>
    <xf numFmtId="0" fontId="1" fillId="3" borderId="17" xfId="0" applyFont="1" applyFill="1" applyBorder="1" applyAlignment="1">
      <alignment horizontal="left" vertical="center"/>
    </xf>
    <xf numFmtId="164" fontId="0" fillId="0" borderId="0" xfId="0" applyNumberFormat="1"/>
    <xf numFmtId="0" fontId="1" fillId="3" borderId="1" xfId="0" applyFont="1" applyFill="1" applyBorder="1" applyAlignment="1">
      <alignment horizontal="left" vertical="center"/>
    </xf>
    <xf numFmtId="0" fontId="0" fillId="3" borderId="3" xfId="0" applyFill="1" applyBorder="1" applyAlignment="1">
      <alignment horizontal="left" vertical="center"/>
    </xf>
    <xf numFmtId="0" fontId="9" fillId="13" borderId="2" xfId="0" applyFont="1" applyFill="1" applyBorder="1" applyAlignment="1">
      <alignment vertical="center"/>
    </xf>
    <xf numFmtId="0" fontId="9" fillId="13" borderId="4" xfId="0" applyFont="1" applyFill="1" applyBorder="1" applyAlignment="1">
      <alignment vertical="center"/>
    </xf>
    <xf numFmtId="0" fontId="0" fillId="13" borderId="4" xfId="0" applyFill="1" applyBorder="1"/>
    <xf numFmtId="0" fontId="12" fillId="11" borderId="0" xfId="0" applyFont="1" applyFill="1" applyBorder="1" applyAlignment="1">
      <alignment horizontal="center"/>
    </xf>
    <xf numFmtId="2" fontId="9" fillId="11" borderId="0" xfId="0" applyNumberFormat="1" applyFont="1" applyFill="1" applyBorder="1" applyAlignment="1">
      <alignment horizontal="center" vertical="center"/>
    </xf>
    <xf numFmtId="0" fontId="9" fillId="11" borderId="0" xfId="0" applyFont="1" applyFill="1" applyBorder="1" applyAlignment="1">
      <alignment vertical="center"/>
    </xf>
    <xf numFmtId="0" fontId="9" fillId="11" borderId="0" xfId="0" applyFont="1" applyFill="1" applyBorder="1" applyAlignment="1">
      <alignment horizontal="center" vertical="center"/>
    </xf>
    <xf numFmtId="164" fontId="9" fillId="11" borderId="0" xfId="0" applyNumberFormat="1" applyFont="1" applyFill="1" applyBorder="1" applyAlignment="1">
      <alignment horizontal="center" vertical="center"/>
    </xf>
    <xf numFmtId="0" fontId="20" fillId="3" borderId="4" xfId="0" applyFont="1" applyFill="1" applyBorder="1" applyAlignment="1">
      <alignment horizontal="justify" vertical="top" wrapText="1"/>
    </xf>
    <xf numFmtId="0" fontId="20" fillId="3" borderId="19" xfId="0" applyFont="1" applyFill="1" applyBorder="1" applyAlignment="1">
      <alignment horizontal="justify" vertical="top" wrapText="1"/>
    </xf>
    <xf numFmtId="0" fontId="6" fillId="4" borderId="12" xfId="0" applyFont="1" applyFill="1" applyBorder="1" applyAlignment="1">
      <alignment wrapText="1"/>
    </xf>
    <xf numFmtId="0" fontId="9" fillId="13" borderId="1" xfId="0" applyFont="1" applyFill="1" applyBorder="1" applyAlignment="1">
      <alignment vertical="center"/>
    </xf>
    <xf numFmtId="0" fontId="9" fillId="13" borderId="1" xfId="0" applyFont="1" applyFill="1" applyBorder="1" applyAlignment="1">
      <alignment horizontal="center" vertical="center"/>
    </xf>
    <xf numFmtId="0" fontId="21" fillId="13" borderId="1" xfId="0" applyFont="1" applyFill="1" applyBorder="1"/>
    <xf numFmtId="0" fontId="4" fillId="13" borderId="2" xfId="0" applyFont="1" applyFill="1" applyBorder="1"/>
    <xf numFmtId="0" fontId="22" fillId="13" borderId="1" xfId="0" applyFont="1" applyFill="1" applyBorder="1" applyAlignment="1">
      <alignment horizontal="center" vertical="center" wrapText="1"/>
    </xf>
    <xf numFmtId="0" fontId="22" fillId="13" borderId="1" xfId="0" applyFont="1" applyFill="1" applyBorder="1" applyAlignment="1">
      <alignment horizontal="center" vertical="center"/>
    </xf>
    <xf numFmtId="0" fontId="0" fillId="3" borderId="2" xfId="0" applyFill="1" applyBorder="1"/>
    <xf numFmtId="0" fontId="0" fillId="3" borderId="3" xfId="0" applyFill="1" applyBorder="1"/>
    <xf numFmtId="0" fontId="0" fillId="3" borderId="4" xfId="0" applyFill="1" applyBorder="1"/>
    <xf numFmtId="0" fontId="0" fillId="3" borderId="1" xfId="0" applyFill="1" applyBorder="1" applyAlignment="1">
      <alignment horizontal="left" vertical="center"/>
    </xf>
    <xf numFmtId="164" fontId="4" fillId="3" borderId="2" xfId="0" applyNumberFormat="1" applyFont="1" applyFill="1" applyBorder="1" applyAlignment="1">
      <alignment horizontal="center"/>
    </xf>
    <xf numFmtId="164" fontId="4" fillId="3" borderId="1" xfId="0" applyNumberFormat="1" applyFont="1" applyFill="1" applyBorder="1" applyAlignment="1">
      <alignment horizontal="center"/>
    </xf>
    <xf numFmtId="164" fontId="4" fillId="3" borderId="1" xfId="0" applyNumberFormat="1" applyFont="1" applyFill="1" applyBorder="1" applyAlignment="1">
      <alignment horizontal="center" vertical="center"/>
    </xf>
    <xf numFmtId="164" fontId="4" fillId="3" borderId="0" xfId="0" applyNumberFormat="1" applyFont="1" applyFill="1" applyBorder="1" applyAlignment="1">
      <alignment horizontal="center" vertical="center"/>
    </xf>
    <xf numFmtId="10" fontId="0" fillId="3" borderId="1" xfId="1" applyNumberFormat="1" applyFont="1" applyFill="1" applyBorder="1" applyAlignment="1">
      <alignment horizontal="center" vertical="center"/>
    </xf>
    <xf numFmtId="10" fontId="0" fillId="3" borderId="7" xfId="1" applyNumberFormat="1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left" vertical="center"/>
    </xf>
    <xf numFmtId="1" fontId="20" fillId="3" borderId="19" xfId="0" applyNumberFormat="1" applyFont="1" applyFill="1" applyBorder="1" applyAlignment="1">
      <alignment horizontal="center" vertical="top" wrapText="1"/>
    </xf>
    <xf numFmtId="164" fontId="4" fillId="3" borderId="4" xfId="0" applyNumberFormat="1" applyFont="1" applyFill="1" applyBorder="1" applyAlignment="1">
      <alignment horizontal="center" vertical="center"/>
    </xf>
    <xf numFmtId="0" fontId="9" fillId="13" borderId="1" xfId="0" applyNumberFormat="1" applyFont="1" applyFill="1" applyBorder="1" applyAlignment="1">
      <alignment horizontal="center" vertical="center"/>
    </xf>
    <xf numFmtId="1" fontId="0" fillId="3" borderId="7" xfId="1" applyNumberFormat="1" applyFont="1" applyFill="1" applyBorder="1" applyAlignment="1">
      <alignment horizontal="center" vertical="center"/>
    </xf>
    <xf numFmtId="1" fontId="0" fillId="3" borderId="1" xfId="1" applyNumberFormat="1" applyFont="1" applyFill="1" applyBorder="1" applyAlignment="1">
      <alignment horizontal="center" vertical="center"/>
    </xf>
    <xf numFmtId="1" fontId="0" fillId="3" borderId="18" xfId="1" applyNumberFormat="1" applyFont="1" applyFill="1" applyBorder="1" applyAlignment="1">
      <alignment horizontal="center" vertical="center"/>
    </xf>
    <xf numFmtId="165" fontId="14" fillId="15" borderId="23" xfId="0" applyNumberFormat="1" applyFont="1" applyFill="1" applyBorder="1" applyAlignment="1">
      <alignment horizontal="center" vertical="center" wrapText="1"/>
    </xf>
    <xf numFmtId="2" fontId="14" fillId="15" borderId="1" xfId="0" applyNumberFormat="1" applyFont="1" applyFill="1" applyBorder="1" applyAlignment="1">
      <alignment horizontal="center" vertical="center" wrapText="1"/>
    </xf>
    <xf numFmtId="164" fontId="11" fillId="16" borderId="1" xfId="0" applyNumberFormat="1" applyFont="1" applyFill="1" applyBorder="1" applyAlignment="1">
      <alignment horizontal="center"/>
    </xf>
    <xf numFmtId="165" fontId="11" fillId="16" borderId="23" xfId="0" applyNumberFormat="1" applyFont="1" applyFill="1" applyBorder="1" applyAlignment="1">
      <alignment horizontal="center"/>
    </xf>
    <xf numFmtId="165" fontId="11" fillId="16" borderId="13" xfId="0" applyNumberFormat="1" applyFont="1" applyFill="1" applyBorder="1" applyAlignment="1">
      <alignment horizontal="center"/>
    </xf>
    <xf numFmtId="164" fontId="26" fillId="10" borderId="1" xfId="0" applyNumberFormat="1" applyFont="1" applyFill="1" applyBorder="1" applyAlignment="1">
      <alignment horizontal="center" vertical="center"/>
    </xf>
    <xf numFmtId="165" fontId="27" fillId="10" borderId="4" xfId="0" applyNumberFormat="1" applyFont="1" applyFill="1" applyBorder="1" applyAlignment="1">
      <alignment horizontal="center" vertical="center"/>
    </xf>
    <xf numFmtId="0" fontId="28" fillId="0" borderId="0" xfId="0" applyFont="1"/>
    <xf numFmtId="165" fontId="27" fillId="10" borderId="1" xfId="0" applyNumberFormat="1" applyFont="1" applyFill="1" applyBorder="1" applyAlignment="1">
      <alignment horizontal="center" vertical="center"/>
    </xf>
    <xf numFmtId="0" fontId="20" fillId="19" borderId="19" xfId="0" applyFont="1" applyFill="1" applyBorder="1" applyAlignment="1">
      <alignment horizontal="justify" vertical="top" wrapText="1"/>
    </xf>
    <xf numFmtId="1" fontId="10" fillId="10" borderId="25" xfId="0" applyNumberFormat="1" applyFont="1" applyFill="1" applyBorder="1" applyAlignment="1">
      <alignment horizontal="center" vertical="center"/>
    </xf>
    <xf numFmtId="164" fontId="10" fillId="10" borderId="25" xfId="0" applyNumberFormat="1" applyFont="1" applyFill="1" applyBorder="1" applyAlignment="1">
      <alignment horizontal="center" vertical="center"/>
    </xf>
    <xf numFmtId="164" fontId="26" fillId="21" borderId="1" xfId="0" applyNumberFormat="1" applyFont="1" applyFill="1" applyBorder="1" applyAlignment="1">
      <alignment horizontal="center" vertical="center"/>
    </xf>
    <xf numFmtId="165" fontId="27" fillId="21" borderId="4" xfId="0" applyNumberFormat="1" applyFont="1" applyFill="1" applyBorder="1" applyAlignment="1">
      <alignment horizontal="center" vertical="center"/>
    </xf>
    <xf numFmtId="165" fontId="27" fillId="21" borderId="1" xfId="0" applyNumberFormat="1" applyFont="1" applyFill="1" applyBorder="1" applyAlignment="1">
      <alignment horizontal="center" vertical="center"/>
    </xf>
    <xf numFmtId="0" fontId="9" fillId="20" borderId="4" xfId="0" applyFont="1" applyFill="1" applyBorder="1" applyAlignment="1">
      <alignment horizontal="center"/>
    </xf>
    <xf numFmtId="0" fontId="3" fillId="20" borderId="4" xfId="0" applyFont="1" applyFill="1" applyBorder="1" applyAlignment="1">
      <alignment horizontal="center" vertical="center" wrapText="1"/>
    </xf>
    <xf numFmtId="165" fontId="11" fillId="16" borderId="3" xfId="0" applyNumberFormat="1" applyFont="1" applyFill="1" applyBorder="1" applyAlignment="1">
      <alignment horizontal="center"/>
    </xf>
    <xf numFmtId="0" fontId="3" fillId="20" borderId="24" xfId="0" applyFont="1" applyFill="1" applyBorder="1" applyAlignment="1">
      <alignment horizontal="center" vertical="center" wrapText="1"/>
    </xf>
    <xf numFmtId="164" fontId="11" fillId="16" borderId="3" xfId="0" applyNumberFormat="1" applyFont="1" applyFill="1" applyBorder="1" applyAlignment="1">
      <alignment horizontal="center"/>
    </xf>
    <xf numFmtId="165" fontId="14" fillId="15" borderId="3" xfId="0" applyNumberFormat="1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1" fontId="0" fillId="3" borderId="2" xfId="1" applyNumberFormat="1" applyFont="1" applyFill="1" applyBorder="1" applyAlignment="1">
      <alignment horizontal="center" vertical="center"/>
    </xf>
    <xf numFmtId="1" fontId="9" fillId="22" borderId="1" xfId="0" applyNumberFormat="1" applyFont="1" applyFill="1" applyBorder="1" applyAlignment="1">
      <alignment horizontal="center" vertical="center"/>
    </xf>
    <xf numFmtId="164" fontId="4" fillId="19" borderId="2" xfId="0" applyNumberFormat="1" applyFont="1" applyFill="1" applyBorder="1" applyAlignment="1">
      <alignment horizontal="center"/>
    </xf>
    <xf numFmtId="164" fontId="4" fillId="19" borderId="1" xfId="0" applyNumberFormat="1" applyFont="1" applyFill="1" applyBorder="1" applyAlignment="1">
      <alignment horizontal="center" vertical="center"/>
    </xf>
    <xf numFmtId="164" fontId="4" fillId="19" borderId="4" xfId="0" applyNumberFormat="1" applyFont="1" applyFill="1" applyBorder="1" applyAlignment="1">
      <alignment horizontal="center" vertical="center"/>
    </xf>
    <xf numFmtId="164" fontId="4" fillId="19" borderId="0" xfId="0" applyNumberFormat="1" applyFont="1" applyFill="1" applyBorder="1" applyAlignment="1">
      <alignment horizontal="center" vertical="center"/>
    </xf>
    <xf numFmtId="2" fontId="21" fillId="19" borderId="1" xfId="0" applyNumberFormat="1" applyFont="1" applyFill="1" applyBorder="1" applyAlignment="1">
      <alignment horizontal="center"/>
    </xf>
    <xf numFmtId="10" fontId="21" fillId="19" borderId="1" xfId="0" applyNumberFormat="1" applyFont="1" applyFill="1" applyBorder="1" applyAlignment="1">
      <alignment horizontal="center"/>
    </xf>
    <xf numFmtId="2" fontId="21" fillId="19" borderId="11" xfId="0" applyNumberFormat="1" applyFont="1" applyFill="1" applyBorder="1" applyAlignment="1">
      <alignment horizontal="center"/>
    </xf>
    <xf numFmtId="10" fontId="21" fillId="19" borderId="0" xfId="0" applyNumberFormat="1" applyFont="1" applyFill="1" applyBorder="1" applyAlignment="1">
      <alignment horizontal="center"/>
    </xf>
    <xf numFmtId="164" fontId="4" fillId="19" borderId="1" xfId="0" applyNumberFormat="1" applyFont="1" applyFill="1" applyBorder="1" applyAlignment="1">
      <alignment horizontal="center"/>
    </xf>
    <xf numFmtId="164" fontId="4" fillId="19" borderId="6" xfId="0" applyNumberFormat="1" applyFont="1" applyFill="1" applyBorder="1" applyAlignment="1">
      <alignment horizontal="center"/>
    </xf>
    <xf numFmtId="0" fontId="5" fillId="13" borderId="18" xfId="0" applyFont="1" applyFill="1" applyBorder="1" applyAlignment="1">
      <alignment horizontal="center" vertical="center" wrapText="1"/>
    </xf>
    <xf numFmtId="0" fontId="5" fillId="22" borderId="18" xfId="0" applyFont="1" applyFill="1" applyBorder="1" applyAlignment="1">
      <alignment horizontal="center" vertical="center" wrapText="1"/>
    </xf>
    <xf numFmtId="0" fontId="5" fillId="20" borderId="19" xfId="0" applyFont="1" applyFill="1" applyBorder="1" applyAlignment="1">
      <alignment horizontal="center" vertical="center" wrapText="1"/>
    </xf>
    <xf numFmtId="0" fontId="5" fillId="13" borderId="27" xfId="0" applyFont="1" applyFill="1" applyBorder="1" applyAlignment="1">
      <alignment horizontal="center" vertical="center" wrapText="1"/>
    </xf>
    <xf numFmtId="1" fontId="8" fillId="14" borderId="1" xfId="0" applyNumberFormat="1" applyFont="1" applyFill="1" applyBorder="1" applyAlignment="1">
      <alignment wrapText="1"/>
    </xf>
    <xf numFmtId="1" fontId="10" fillId="21" borderId="28" xfId="0" applyNumberFormat="1" applyFont="1" applyFill="1" applyBorder="1" applyAlignment="1">
      <alignment horizontal="center" vertical="center"/>
    </xf>
    <xf numFmtId="1" fontId="11" fillId="4" borderId="1" xfId="0" applyNumberFormat="1" applyFont="1" applyFill="1" applyBorder="1" applyAlignment="1">
      <alignment horizontal="center" vertical="center"/>
    </xf>
    <xf numFmtId="164" fontId="10" fillId="21" borderId="28" xfId="0" applyNumberFormat="1" applyFont="1" applyFill="1" applyBorder="1" applyAlignment="1">
      <alignment horizontal="center" vertical="center"/>
    </xf>
    <xf numFmtId="164" fontId="11" fillId="4" borderId="1" xfId="0" applyNumberFormat="1" applyFont="1" applyFill="1" applyBorder="1" applyAlignment="1">
      <alignment horizontal="center" vertical="center"/>
    </xf>
    <xf numFmtId="0" fontId="21" fillId="19" borderId="1" xfId="0" applyNumberFormat="1" applyFont="1" applyFill="1" applyBorder="1" applyAlignment="1">
      <alignment horizontal="center"/>
    </xf>
    <xf numFmtId="0" fontId="21" fillId="19" borderId="26" xfId="0" applyNumberFormat="1" applyFont="1" applyFill="1" applyBorder="1" applyAlignment="1">
      <alignment horizontal="center"/>
    </xf>
    <xf numFmtId="164" fontId="4" fillId="3" borderId="4" xfId="0" applyNumberFormat="1" applyFont="1" applyFill="1" applyBorder="1" applyAlignment="1">
      <alignment horizontal="center" vertical="center"/>
    </xf>
    <xf numFmtId="0" fontId="5" fillId="20" borderId="19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9" fillId="20" borderId="4" xfId="0" applyFont="1" applyFill="1" applyBorder="1" applyAlignment="1">
      <alignment horizontal="center"/>
    </xf>
    <xf numFmtId="2" fontId="29" fillId="23" borderId="2" xfId="0" applyNumberFormat="1" applyFont="1" applyFill="1" applyBorder="1" applyAlignment="1">
      <alignment horizontal="left" vertical="center"/>
    </xf>
    <xf numFmtId="2" fontId="29" fillId="23" borderId="3" xfId="0" applyNumberFormat="1" applyFont="1" applyFill="1" applyBorder="1" applyAlignment="1">
      <alignment horizontal="left" vertical="center"/>
    </xf>
    <xf numFmtId="164" fontId="26" fillId="23" borderId="1" xfId="0" applyNumberFormat="1" applyFont="1" applyFill="1" applyBorder="1" applyAlignment="1">
      <alignment horizontal="center" vertical="center"/>
    </xf>
    <xf numFmtId="0" fontId="0" fillId="24" borderId="0" xfId="0" applyFill="1"/>
    <xf numFmtId="165" fontId="27" fillId="23" borderId="1" xfId="0" applyNumberFormat="1" applyFont="1" applyFill="1" applyBorder="1" applyAlignment="1">
      <alignment horizontal="center" vertical="center"/>
    </xf>
    <xf numFmtId="165" fontId="27" fillId="23" borderId="4" xfId="0" applyNumberFormat="1" applyFont="1" applyFill="1" applyBorder="1" applyAlignment="1">
      <alignment horizontal="center" vertical="center"/>
    </xf>
    <xf numFmtId="0" fontId="9" fillId="20" borderId="4" xfId="0" applyFont="1" applyFill="1" applyBorder="1" applyAlignment="1">
      <alignment horizontal="center"/>
    </xf>
    <xf numFmtId="0" fontId="9" fillId="13" borderId="4" xfId="0" applyFont="1" applyFill="1" applyBorder="1" applyAlignment="1">
      <alignment horizontal="center" vertical="center"/>
    </xf>
    <xf numFmtId="0" fontId="20" fillId="19" borderId="1" xfId="0" applyFont="1" applyFill="1" applyBorder="1" applyAlignment="1">
      <alignment horizontal="center" vertical="center"/>
    </xf>
    <xf numFmtId="0" fontId="20" fillId="19" borderId="0" xfId="0" applyFont="1" applyFill="1"/>
    <xf numFmtId="0" fontId="20" fillId="19" borderId="1" xfId="0" applyFont="1" applyFill="1" applyBorder="1" applyAlignment="1">
      <alignment horizontal="center" vertical="center" wrapText="1"/>
    </xf>
    <xf numFmtId="0" fontId="20" fillId="19" borderId="4" xfId="0" applyFont="1" applyFill="1" applyBorder="1" applyAlignment="1">
      <alignment horizontal="justify" vertical="top" wrapText="1"/>
    </xf>
    <xf numFmtId="0" fontId="30" fillId="19" borderId="1" xfId="0" applyFont="1" applyFill="1" applyBorder="1" applyAlignment="1">
      <alignment horizontal="center" vertical="center" wrapText="1"/>
    </xf>
    <xf numFmtId="0" fontId="30" fillId="19" borderId="4" xfId="0" applyFont="1" applyFill="1" applyBorder="1" applyAlignment="1">
      <alignment horizontal="justify" vertical="top" wrapText="1"/>
    </xf>
    <xf numFmtId="0" fontId="20" fillId="19" borderId="18" xfId="0" applyFont="1" applyFill="1" applyBorder="1" applyAlignment="1">
      <alignment horizontal="center" vertical="center" wrapText="1"/>
    </xf>
    <xf numFmtId="0" fontId="21" fillId="19" borderId="26" xfId="0" applyNumberFormat="1" applyFont="1" applyFill="1" applyBorder="1" applyAlignment="1">
      <alignment horizontal="center" vertical="center"/>
    </xf>
    <xf numFmtId="10" fontId="21" fillId="19" borderId="1" xfId="0" applyNumberFormat="1" applyFont="1" applyFill="1" applyBorder="1" applyAlignment="1">
      <alignment horizontal="center" vertical="center"/>
    </xf>
    <xf numFmtId="2" fontId="21" fillId="19" borderId="1" xfId="0" applyNumberFormat="1" applyFont="1" applyFill="1" applyBorder="1" applyAlignment="1">
      <alignment horizontal="center" vertical="center"/>
    </xf>
    <xf numFmtId="0" fontId="20" fillId="3" borderId="1" xfId="0" applyFont="1" applyFill="1" applyBorder="1" applyAlignment="1">
      <alignment horizontal="center" vertical="center"/>
    </xf>
    <xf numFmtId="0" fontId="20" fillId="3" borderId="0" xfId="0" applyFont="1" applyFill="1"/>
    <xf numFmtId="0" fontId="20" fillId="3" borderId="1" xfId="0" applyFont="1" applyFill="1" applyBorder="1" applyAlignment="1">
      <alignment horizontal="center" vertical="center" wrapText="1"/>
    </xf>
    <xf numFmtId="0" fontId="30" fillId="3" borderId="1" xfId="0" applyFont="1" applyFill="1" applyBorder="1" applyAlignment="1">
      <alignment horizontal="center" vertical="center" wrapText="1"/>
    </xf>
    <xf numFmtId="0" fontId="30" fillId="3" borderId="4" xfId="0" applyFont="1" applyFill="1" applyBorder="1" applyAlignment="1">
      <alignment horizontal="justify" vertical="top" wrapText="1"/>
    </xf>
    <xf numFmtId="0" fontId="20" fillId="3" borderId="18" xfId="0" applyFont="1" applyFill="1" applyBorder="1" applyAlignment="1">
      <alignment horizontal="center" vertical="center" wrapText="1"/>
    </xf>
    <xf numFmtId="1" fontId="10" fillId="26" borderId="5" xfId="0" applyNumberFormat="1" applyFont="1" applyFill="1" applyBorder="1" applyAlignment="1">
      <alignment horizontal="center" vertical="center"/>
    </xf>
    <xf numFmtId="164" fontId="10" fillId="26" borderId="5" xfId="0" applyNumberFormat="1" applyFont="1" applyFill="1" applyBorder="1" applyAlignment="1">
      <alignment horizontal="center" vertical="center"/>
    </xf>
    <xf numFmtId="0" fontId="24" fillId="3" borderId="22" xfId="0" applyFont="1" applyFill="1" applyBorder="1" applyAlignment="1">
      <alignment horizontal="center" wrapText="1"/>
    </xf>
    <xf numFmtId="0" fontId="20" fillId="3" borderId="19" xfId="0" applyFont="1" applyFill="1" applyBorder="1" applyAlignment="1">
      <alignment horizontal="center" wrapText="1"/>
    </xf>
    <xf numFmtId="0" fontId="1" fillId="13" borderId="3" xfId="0" applyFont="1" applyFill="1" applyBorder="1" applyAlignment="1">
      <alignment horizontal="center"/>
    </xf>
    <xf numFmtId="2" fontId="25" fillId="3" borderId="4" xfId="0" applyNumberFormat="1" applyFont="1" applyFill="1" applyBorder="1" applyAlignment="1">
      <alignment horizontal="center" vertical="center" wrapText="1"/>
    </xf>
    <xf numFmtId="1" fontId="24" fillId="3" borderId="21" xfId="0" applyNumberFormat="1" applyFont="1" applyFill="1" applyBorder="1" applyAlignment="1">
      <alignment horizontal="center" vertical="center" wrapText="1"/>
    </xf>
    <xf numFmtId="2" fontId="21" fillId="3" borderId="19" xfId="0" applyNumberFormat="1" applyFont="1" applyFill="1" applyBorder="1" applyAlignment="1">
      <alignment horizontal="center" vertical="center" wrapText="1"/>
    </xf>
    <xf numFmtId="0" fontId="20" fillId="25" borderId="1" xfId="0" applyFont="1" applyFill="1" applyBorder="1" applyAlignment="1">
      <alignment horizontal="center" vertical="center"/>
    </xf>
    <xf numFmtId="0" fontId="20" fillId="25" borderId="0" xfId="0" applyFont="1" applyFill="1" applyAlignment="1">
      <alignment vertical="top"/>
    </xf>
    <xf numFmtId="0" fontId="24" fillId="25" borderId="22" xfId="0" applyFont="1" applyFill="1" applyBorder="1" applyAlignment="1">
      <alignment horizontal="center" wrapText="1"/>
    </xf>
    <xf numFmtId="0" fontId="25" fillId="25" borderId="4" xfId="0" applyFont="1" applyFill="1" applyBorder="1" applyAlignment="1">
      <alignment horizontal="center" vertical="center" wrapText="1"/>
    </xf>
    <xf numFmtId="0" fontId="3" fillId="25" borderId="4" xfId="0" applyFont="1" applyFill="1" applyBorder="1" applyAlignment="1">
      <alignment horizontal="center" vertical="center" wrapText="1"/>
    </xf>
    <xf numFmtId="10" fontId="0" fillId="25" borderId="1" xfId="1" applyNumberFormat="1" applyFont="1" applyFill="1" applyBorder="1" applyAlignment="1">
      <alignment horizontal="center" vertical="center"/>
    </xf>
    <xf numFmtId="164" fontId="4" fillId="25" borderId="1" xfId="0" applyNumberFormat="1" applyFont="1" applyFill="1" applyBorder="1" applyAlignment="1">
      <alignment horizontal="center"/>
    </xf>
    <xf numFmtId="0" fontId="20" fillId="25" borderId="1" xfId="0" applyFont="1" applyFill="1" applyBorder="1" applyAlignment="1">
      <alignment horizontal="center" vertical="center" wrapText="1"/>
    </xf>
    <xf numFmtId="0" fontId="20" fillId="25" borderId="4" xfId="0" applyFont="1" applyFill="1" applyBorder="1" applyAlignment="1">
      <alignment horizontal="justify" vertical="top" wrapText="1"/>
    </xf>
    <xf numFmtId="0" fontId="20" fillId="25" borderId="19" xfId="0" applyFont="1" applyFill="1" applyBorder="1" applyAlignment="1">
      <alignment horizontal="center" wrapText="1"/>
    </xf>
    <xf numFmtId="1" fontId="21" fillId="25" borderId="19" xfId="0" applyNumberFormat="1" applyFont="1" applyFill="1" applyBorder="1" applyAlignment="1">
      <alignment horizontal="center" vertical="center" wrapText="1"/>
    </xf>
    <xf numFmtId="0" fontId="3" fillId="25" borderId="24" xfId="0" applyFont="1" applyFill="1" applyBorder="1" applyAlignment="1">
      <alignment horizontal="center" vertical="center" wrapText="1"/>
    </xf>
    <xf numFmtId="10" fontId="0" fillId="25" borderId="7" xfId="1" applyNumberFormat="1" applyFont="1" applyFill="1" applyBorder="1" applyAlignment="1">
      <alignment horizontal="center" vertical="center"/>
    </xf>
    <xf numFmtId="0" fontId="30" fillId="25" borderId="1" xfId="0" applyFont="1" applyFill="1" applyBorder="1" applyAlignment="1">
      <alignment horizontal="center" vertical="center" wrapText="1"/>
    </xf>
    <xf numFmtId="0" fontId="30" fillId="25" borderId="4" xfId="0" applyFont="1" applyFill="1" applyBorder="1" applyAlignment="1">
      <alignment horizontal="justify" vertical="top" wrapText="1"/>
    </xf>
    <xf numFmtId="164" fontId="4" fillId="25" borderId="4" xfId="0" applyNumberFormat="1" applyFont="1" applyFill="1" applyBorder="1" applyAlignment="1">
      <alignment horizontal="center" vertical="center"/>
    </xf>
    <xf numFmtId="0" fontId="20" fillId="25" borderId="18" xfId="0" applyFont="1" applyFill="1" applyBorder="1" applyAlignment="1">
      <alignment horizontal="center" vertical="center" wrapText="1"/>
    </xf>
    <xf numFmtId="0" fontId="20" fillId="25" borderId="19" xfId="0" applyFont="1" applyFill="1" applyBorder="1" applyAlignment="1">
      <alignment horizontal="justify" vertical="top" wrapText="1"/>
    </xf>
    <xf numFmtId="164" fontId="4" fillId="25" borderId="0" xfId="0" applyNumberFormat="1" applyFont="1" applyFill="1" applyBorder="1" applyAlignment="1">
      <alignment horizontal="center" vertical="center"/>
    </xf>
    <xf numFmtId="0" fontId="0" fillId="11" borderId="0" xfId="0" applyFill="1" applyBorder="1"/>
    <xf numFmtId="1" fontId="0" fillId="11" borderId="0" xfId="0" applyNumberFormat="1" applyFill="1" applyBorder="1"/>
    <xf numFmtId="0" fontId="1" fillId="11" borderId="0" xfId="0" applyFont="1" applyFill="1" applyBorder="1" applyAlignment="1">
      <alignment horizontal="center"/>
    </xf>
    <xf numFmtId="1" fontId="9" fillId="11" borderId="0" xfId="0" applyNumberFormat="1" applyFont="1" applyFill="1" applyBorder="1" applyAlignment="1">
      <alignment horizontal="center" vertical="center"/>
    </xf>
    <xf numFmtId="0" fontId="9" fillId="11" borderId="0" xfId="0" applyFont="1" applyFill="1" applyBorder="1" applyAlignment="1">
      <alignment horizontal="center"/>
    </xf>
    <xf numFmtId="10" fontId="9" fillId="11" borderId="0" xfId="0" applyNumberFormat="1" applyFont="1" applyFill="1" applyBorder="1" applyAlignment="1">
      <alignment horizontal="center" vertical="center"/>
    </xf>
    <xf numFmtId="0" fontId="9" fillId="11" borderId="0" xfId="0" applyNumberFormat="1" applyFont="1" applyFill="1" applyBorder="1" applyAlignment="1">
      <alignment horizontal="center" vertical="center"/>
    </xf>
    <xf numFmtId="0" fontId="0" fillId="3" borderId="0" xfId="0" applyFill="1"/>
    <xf numFmtId="1" fontId="0" fillId="3" borderId="3" xfId="0" applyNumberFormat="1" applyFill="1" applyBorder="1"/>
    <xf numFmtId="0" fontId="1" fillId="3" borderId="3" xfId="0" applyFont="1" applyFill="1" applyBorder="1" applyAlignment="1">
      <alignment horizontal="center"/>
    </xf>
    <xf numFmtId="1" fontId="9" fillId="3" borderId="3" xfId="0" applyNumberFormat="1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/>
    </xf>
    <xf numFmtId="10" fontId="9" fillId="3" borderId="3" xfId="0" applyNumberFormat="1" applyFont="1" applyFill="1" applyBorder="1" applyAlignment="1">
      <alignment horizontal="center" vertical="center"/>
    </xf>
    <xf numFmtId="0" fontId="9" fillId="3" borderId="3" xfId="0" applyNumberFormat="1" applyFont="1" applyFill="1" applyBorder="1" applyAlignment="1">
      <alignment horizontal="center" vertical="center"/>
    </xf>
    <xf numFmtId="164" fontId="9" fillId="3" borderId="3" xfId="0" applyNumberFormat="1" applyFont="1" applyFill="1" applyBorder="1" applyAlignment="1">
      <alignment horizontal="center" vertical="center"/>
    </xf>
    <xf numFmtId="0" fontId="9" fillId="3" borderId="3" xfId="0" applyFont="1" applyFill="1" applyBorder="1" applyAlignment="1">
      <alignment vertical="center"/>
    </xf>
    <xf numFmtId="0" fontId="9" fillId="3" borderId="3" xfId="0" applyFont="1" applyFill="1" applyBorder="1" applyAlignment="1">
      <alignment horizontal="center" vertical="center"/>
    </xf>
    <xf numFmtId="0" fontId="5" fillId="20" borderId="4" xfId="0" applyFont="1" applyFill="1" applyBorder="1" applyAlignment="1">
      <alignment horizontal="center" vertical="center" wrapText="1"/>
    </xf>
    <xf numFmtId="1" fontId="24" fillId="25" borderId="21" xfId="0" applyNumberFormat="1" applyFont="1" applyFill="1" applyBorder="1" applyAlignment="1">
      <alignment horizontal="center" vertical="center" wrapText="1"/>
    </xf>
    <xf numFmtId="1" fontId="20" fillId="25" borderId="19" xfId="0" applyNumberFormat="1" applyFont="1" applyFill="1" applyBorder="1" applyAlignment="1">
      <alignment horizontal="center" vertical="top" wrapText="1"/>
    </xf>
    <xf numFmtId="1" fontId="20" fillId="13" borderId="19" xfId="0" applyNumberFormat="1" applyFont="1" applyFill="1" applyBorder="1" applyAlignment="1">
      <alignment horizontal="center" vertical="top" wrapText="1"/>
    </xf>
    <xf numFmtId="10" fontId="0" fillId="25" borderId="2" xfId="1" applyNumberFormat="1" applyFont="1" applyFill="1" applyBorder="1" applyAlignment="1">
      <alignment horizontal="center" vertical="center"/>
    </xf>
    <xf numFmtId="10" fontId="0" fillId="25" borderId="31" xfId="1" applyNumberFormat="1" applyFont="1" applyFill="1" applyBorder="1" applyAlignment="1">
      <alignment horizontal="center" vertical="center"/>
    </xf>
    <xf numFmtId="10" fontId="0" fillId="25" borderId="20" xfId="1" applyNumberFormat="1" applyFont="1" applyFill="1" applyBorder="1" applyAlignment="1">
      <alignment horizontal="center" vertical="center"/>
    </xf>
    <xf numFmtId="164" fontId="4" fillId="25" borderId="3" xfId="0" applyNumberFormat="1" applyFont="1" applyFill="1" applyBorder="1" applyAlignment="1">
      <alignment horizontal="center"/>
    </xf>
    <xf numFmtId="1" fontId="0" fillId="25" borderId="1" xfId="0" applyNumberFormat="1" applyFill="1" applyBorder="1" applyAlignment="1">
      <alignment horizontal="center" vertical="center"/>
    </xf>
    <xf numFmtId="1" fontId="9" fillId="13" borderId="1" xfId="0" applyNumberFormat="1" applyFont="1" applyFill="1" applyBorder="1" applyAlignment="1">
      <alignment horizontal="center" vertical="center"/>
    </xf>
    <xf numFmtId="0" fontId="9" fillId="13" borderId="3" xfId="0" applyFont="1" applyFill="1" applyBorder="1" applyAlignment="1">
      <alignment horizontal="center"/>
    </xf>
    <xf numFmtId="0" fontId="0" fillId="3" borderId="1" xfId="0" applyFill="1" applyBorder="1"/>
    <xf numFmtId="0" fontId="16" fillId="3" borderId="2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16" fillId="3" borderId="4" xfId="0" applyFont="1" applyFill="1" applyBorder="1" applyAlignment="1">
      <alignment vertical="center"/>
    </xf>
    <xf numFmtId="0" fontId="0" fillId="3" borderId="3" xfId="0" applyFill="1" applyBorder="1" applyAlignment="1">
      <alignment vertical="center"/>
    </xf>
    <xf numFmtId="0" fontId="0" fillId="3" borderId="4" xfId="0" applyFill="1" applyBorder="1" applyAlignment="1">
      <alignment vertical="center"/>
    </xf>
    <xf numFmtId="0" fontId="0" fillId="27" borderId="2" xfId="0" applyFill="1" applyBorder="1"/>
    <xf numFmtId="0" fontId="0" fillId="27" borderId="3" xfId="0" applyFill="1" applyBorder="1"/>
    <xf numFmtId="0" fontId="0" fillId="27" borderId="4" xfId="0" applyFill="1" applyBorder="1"/>
    <xf numFmtId="0" fontId="16" fillId="27" borderId="2" xfId="0" applyFont="1" applyFill="1" applyBorder="1" applyAlignment="1">
      <alignment horizontal="left" vertical="center"/>
    </xf>
    <xf numFmtId="1" fontId="0" fillId="27" borderId="3" xfId="0" applyNumberFormat="1" applyFill="1" applyBorder="1"/>
    <xf numFmtId="0" fontId="1" fillId="27" borderId="3" xfId="0" applyFont="1" applyFill="1" applyBorder="1" applyAlignment="1">
      <alignment horizontal="center"/>
    </xf>
    <xf numFmtId="1" fontId="9" fillId="27" borderId="3" xfId="0" applyNumberFormat="1" applyFont="1" applyFill="1" applyBorder="1" applyAlignment="1">
      <alignment horizontal="center" vertical="center"/>
    </xf>
    <xf numFmtId="0" fontId="9" fillId="27" borderId="3" xfId="0" applyFont="1" applyFill="1" applyBorder="1" applyAlignment="1">
      <alignment horizontal="center"/>
    </xf>
    <xf numFmtId="10" fontId="9" fillId="27" borderId="3" xfId="0" applyNumberFormat="1" applyFont="1" applyFill="1" applyBorder="1" applyAlignment="1">
      <alignment horizontal="center" vertical="center"/>
    </xf>
    <xf numFmtId="0" fontId="9" fillId="27" borderId="3" xfId="0" applyNumberFormat="1" applyFont="1" applyFill="1" applyBorder="1" applyAlignment="1">
      <alignment horizontal="center" vertical="center"/>
    </xf>
    <xf numFmtId="164" fontId="9" fillId="27" borderId="3" xfId="0" applyNumberFormat="1" applyFont="1" applyFill="1" applyBorder="1" applyAlignment="1">
      <alignment horizontal="center" vertical="center"/>
    </xf>
    <xf numFmtId="0" fontId="9" fillId="27" borderId="3" xfId="0" applyFont="1" applyFill="1" applyBorder="1" applyAlignment="1">
      <alignment vertical="center"/>
    </xf>
    <xf numFmtId="0" fontId="9" fillId="27" borderId="3" xfId="0" applyFont="1" applyFill="1" applyBorder="1" applyAlignment="1">
      <alignment horizontal="center" vertical="center"/>
    </xf>
    <xf numFmtId="0" fontId="0" fillId="27" borderId="1" xfId="0" applyFill="1" applyBorder="1"/>
    <xf numFmtId="0" fontId="16" fillId="27" borderId="3" xfId="0" applyFont="1" applyFill="1" applyBorder="1" applyAlignment="1">
      <alignment horizontal="left" vertical="center"/>
    </xf>
    <xf numFmtId="0" fontId="1" fillId="27" borderId="17" xfId="0" applyFont="1" applyFill="1" applyBorder="1" applyAlignment="1">
      <alignment horizontal="left" vertical="center"/>
    </xf>
    <xf numFmtId="0" fontId="1" fillId="27" borderId="3" xfId="0" applyFont="1" applyFill="1" applyBorder="1" applyAlignment="1">
      <alignment horizontal="left" vertical="center"/>
    </xf>
    <xf numFmtId="0" fontId="1" fillId="27" borderId="1" xfId="0" applyFont="1" applyFill="1" applyBorder="1" applyAlignment="1">
      <alignment horizontal="left" vertical="center"/>
    </xf>
    <xf numFmtId="0" fontId="0" fillId="27" borderId="3" xfId="0" applyFill="1" applyBorder="1" applyAlignment="1">
      <alignment horizontal="left" vertical="center"/>
    </xf>
    <xf numFmtId="0" fontId="0" fillId="27" borderId="1" xfId="0" applyFill="1" applyBorder="1" applyAlignment="1">
      <alignment horizontal="left" vertical="center"/>
    </xf>
    <xf numFmtId="2" fontId="13" fillId="10" borderId="25" xfId="0" applyNumberFormat="1" applyFont="1" applyFill="1" applyBorder="1"/>
    <xf numFmtId="2" fontId="13" fillId="26" borderId="5" xfId="0" applyNumberFormat="1" applyFont="1" applyFill="1" applyBorder="1"/>
    <xf numFmtId="2" fontId="13" fillId="21" borderId="0" xfId="0" applyNumberFormat="1" applyFont="1" applyFill="1" applyBorder="1"/>
    <xf numFmtId="0" fontId="31" fillId="12" borderId="10" xfId="0" applyFont="1" applyFill="1" applyBorder="1" applyAlignment="1">
      <alignment wrapText="1"/>
    </xf>
    <xf numFmtId="0" fontId="32" fillId="18" borderId="5" xfId="0" applyFont="1" applyFill="1" applyBorder="1" applyAlignment="1" applyProtection="1">
      <alignment horizontal="center" vertical="center"/>
      <protection locked="0"/>
    </xf>
    <xf numFmtId="1" fontId="6" fillId="17" borderId="5" xfId="0" applyNumberFormat="1" applyFont="1" applyFill="1" applyBorder="1" applyAlignment="1" applyProtection="1">
      <alignment horizontal="center" vertical="center" wrapText="1"/>
      <protection locked="0"/>
    </xf>
    <xf numFmtId="1" fontId="6" fillId="25" borderId="5" xfId="0" applyNumberFormat="1" applyFont="1" applyFill="1" applyBorder="1" applyAlignment="1" applyProtection="1">
      <alignment horizontal="center" vertical="center" wrapText="1"/>
      <protection locked="0"/>
    </xf>
    <xf numFmtId="0" fontId="2" fillId="5" borderId="5" xfId="0" applyFont="1" applyFill="1" applyBorder="1" applyAlignment="1" applyProtection="1">
      <alignment horizontal="center" vertical="center" wrapText="1"/>
      <protection locked="0"/>
    </xf>
    <xf numFmtId="0" fontId="6" fillId="7" borderId="29" xfId="0" applyFont="1" applyFill="1" applyBorder="1" applyAlignment="1" applyProtection="1">
      <alignment horizontal="center" vertical="center" wrapText="1"/>
      <protection locked="0"/>
    </xf>
    <xf numFmtId="1" fontId="31" fillId="12" borderId="8" xfId="0" applyNumberFormat="1" applyFont="1" applyFill="1" applyBorder="1" applyAlignment="1">
      <alignment horizontal="right" wrapText="1"/>
    </xf>
    <xf numFmtId="0" fontId="10" fillId="0" borderId="14" xfId="0" applyFont="1" applyBorder="1" applyAlignment="1">
      <alignment horizontal="center" vertical="center" wrapText="1"/>
    </xf>
    <xf numFmtId="0" fontId="7" fillId="0" borderId="15" xfId="0" applyFont="1" applyBorder="1" applyAlignment="1">
      <alignment vertical="center"/>
    </xf>
    <xf numFmtId="0" fontId="7" fillId="0" borderId="16" xfId="0" applyFont="1" applyBorder="1" applyAlignment="1">
      <alignment vertical="center"/>
    </xf>
    <xf numFmtId="0" fontId="13" fillId="0" borderId="14" xfId="0" applyFont="1" applyBorder="1" applyAlignment="1">
      <alignment horizontal="center" wrapText="1"/>
    </xf>
    <xf numFmtId="0" fontId="18" fillId="0" borderId="15" xfId="0" applyFont="1" applyBorder="1"/>
    <xf numFmtId="0" fontId="18" fillId="0" borderId="16" xfId="0" applyFont="1" applyBorder="1"/>
    <xf numFmtId="0" fontId="11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0" fillId="0" borderId="14" xfId="0" applyFont="1" applyBorder="1" applyAlignment="1">
      <alignment horizontal="center" wrapText="1"/>
    </xf>
    <xf numFmtId="0" fontId="7" fillId="0" borderId="15" xfId="0" applyFont="1" applyBorder="1"/>
    <xf numFmtId="0" fontId="7" fillId="0" borderId="16" xfId="0" applyFont="1" applyBorder="1"/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164" fontId="4" fillId="25" borderId="2" xfId="0" applyNumberFormat="1" applyFont="1" applyFill="1" applyBorder="1" applyAlignment="1">
      <alignment horizontal="center" vertical="center"/>
    </xf>
    <xf numFmtId="164" fontId="4" fillId="25" borderId="4" xfId="0" applyNumberFormat="1" applyFont="1" applyFill="1" applyBorder="1" applyAlignment="1">
      <alignment horizontal="center" vertical="center"/>
    </xf>
    <xf numFmtId="164" fontId="9" fillId="13" borderId="2" xfId="0" applyNumberFormat="1" applyFont="1" applyFill="1" applyBorder="1" applyAlignment="1">
      <alignment horizontal="center" vertical="center"/>
    </xf>
    <xf numFmtId="164" fontId="9" fillId="13" borderId="4" xfId="0" applyNumberFormat="1" applyFont="1" applyFill="1" applyBorder="1" applyAlignment="1">
      <alignment horizontal="center" vertical="center"/>
    </xf>
    <xf numFmtId="0" fontId="9" fillId="13" borderId="2" xfId="0" applyFont="1" applyFill="1" applyBorder="1" applyAlignment="1">
      <alignment horizontal="center" vertical="center"/>
    </xf>
    <xf numFmtId="0" fontId="9" fillId="13" borderId="3" xfId="0" applyFont="1" applyFill="1" applyBorder="1" applyAlignment="1">
      <alignment horizontal="center" vertical="center"/>
    </xf>
    <xf numFmtId="0" fontId="9" fillId="13" borderId="24" xfId="0" applyFont="1" applyFill="1" applyBorder="1" applyAlignment="1">
      <alignment horizontal="center" vertical="center"/>
    </xf>
    <xf numFmtId="164" fontId="4" fillId="25" borderId="2" xfId="0" applyNumberFormat="1" applyFont="1" applyFill="1" applyBorder="1" applyAlignment="1">
      <alignment horizontal="center"/>
    </xf>
    <xf numFmtId="164" fontId="4" fillId="25" borderId="19" xfId="0" applyNumberFormat="1" applyFont="1" applyFill="1" applyBorder="1" applyAlignment="1">
      <alignment horizontal="center"/>
    </xf>
    <xf numFmtId="164" fontId="9" fillId="13" borderId="3" xfId="0" applyNumberFormat="1" applyFont="1" applyFill="1" applyBorder="1" applyAlignment="1">
      <alignment horizontal="center" vertical="center"/>
    </xf>
    <xf numFmtId="0" fontId="9" fillId="13" borderId="4" xfId="0" applyFont="1" applyFill="1" applyBorder="1" applyAlignment="1">
      <alignment horizontal="center" vertical="center"/>
    </xf>
    <xf numFmtId="164" fontId="4" fillId="3" borderId="2" xfId="0" applyNumberFormat="1" applyFont="1" applyFill="1" applyBorder="1" applyAlignment="1">
      <alignment horizontal="center" vertical="center"/>
    </xf>
    <xf numFmtId="164" fontId="4" fillId="3" borderId="3" xfId="0" applyNumberFormat="1" applyFont="1" applyFill="1" applyBorder="1" applyAlignment="1">
      <alignment horizontal="center" vertical="center"/>
    </xf>
    <xf numFmtId="164" fontId="4" fillId="3" borderId="4" xfId="0" applyNumberFormat="1" applyFont="1" applyFill="1" applyBorder="1" applyAlignment="1">
      <alignment horizontal="center" vertical="center"/>
    </xf>
    <xf numFmtId="0" fontId="5" fillId="13" borderId="20" xfId="0" applyFont="1" applyFill="1" applyBorder="1" applyAlignment="1">
      <alignment horizontal="center" vertical="center" wrapText="1"/>
    </xf>
    <xf numFmtId="0" fontId="5" fillId="13" borderId="30" xfId="0" applyFont="1" applyFill="1" applyBorder="1" applyAlignment="1">
      <alignment horizontal="center" vertical="center" wrapText="1"/>
    </xf>
    <xf numFmtId="0" fontId="5" fillId="13" borderId="4" xfId="0" applyFont="1" applyFill="1" applyBorder="1" applyAlignment="1">
      <alignment horizontal="center" vertical="center" wrapText="1"/>
    </xf>
    <xf numFmtId="164" fontId="4" fillId="3" borderId="2" xfId="0" applyNumberFormat="1" applyFont="1" applyFill="1" applyBorder="1" applyAlignment="1">
      <alignment horizontal="center"/>
    </xf>
    <xf numFmtId="164" fontId="4" fillId="3" borderId="3" xfId="0" applyNumberFormat="1" applyFont="1" applyFill="1" applyBorder="1" applyAlignment="1">
      <alignment horizontal="center"/>
    </xf>
    <xf numFmtId="164" fontId="4" fillId="3" borderId="4" xfId="0" applyNumberFormat="1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6" xfId="0" applyBorder="1" applyAlignment="1">
      <alignment horizontal="center"/>
    </xf>
    <xf numFmtId="0" fontId="2" fillId="13" borderId="2" xfId="0" applyFont="1" applyFill="1" applyBorder="1" applyAlignment="1">
      <alignment horizontal="center" vertical="center"/>
    </xf>
    <xf numFmtId="0" fontId="2" fillId="13" borderId="3" xfId="0" applyFont="1" applyFill="1" applyBorder="1" applyAlignment="1">
      <alignment horizontal="center" vertical="center"/>
    </xf>
    <xf numFmtId="0" fontId="2" fillId="13" borderId="4" xfId="0" applyFont="1" applyFill="1" applyBorder="1" applyAlignment="1">
      <alignment horizontal="center" vertical="center"/>
    </xf>
    <xf numFmtId="165" fontId="11" fillId="16" borderId="2" xfId="0" applyNumberFormat="1" applyFont="1" applyFill="1" applyBorder="1" applyAlignment="1">
      <alignment horizontal="center"/>
    </xf>
    <xf numFmtId="165" fontId="11" fillId="16" borderId="3" xfId="0" applyNumberFormat="1" applyFont="1" applyFill="1" applyBorder="1" applyAlignment="1">
      <alignment horizontal="center"/>
    </xf>
    <xf numFmtId="2" fontId="14" fillId="15" borderId="2" xfId="0" applyNumberFormat="1" applyFont="1" applyFill="1" applyBorder="1" applyAlignment="1">
      <alignment horizontal="center" vertical="center"/>
    </xf>
    <xf numFmtId="2" fontId="14" fillId="15" borderId="3" xfId="0" applyNumberFormat="1" applyFont="1" applyFill="1" applyBorder="1" applyAlignment="1">
      <alignment horizontal="center" vertical="center"/>
    </xf>
    <xf numFmtId="2" fontId="29" fillId="10" borderId="2" xfId="0" applyNumberFormat="1" applyFont="1" applyFill="1" applyBorder="1" applyAlignment="1">
      <alignment horizontal="left" vertical="center"/>
    </xf>
    <xf numFmtId="2" fontId="29" fillId="10" borderId="3" xfId="0" applyNumberFormat="1" applyFont="1" applyFill="1" applyBorder="1" applyAlignment="1">
      <alignment horizontal="left" vertical="center"/>
    </xf>
    <xf numFmtId="0" fontId="5" fillId="20" borderId="20" xfId="0" applyFont="1" applyFill="1" applyBorder="1" applyAlignment="1">
      <alignment horizontal="center" vertical="center" wrapText="1"/>
    </xf>
    <xf numFmtId="0" fontId="5" fillId="20" borderId="19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20" borderId="2" xfId="0" applyFont="1" applyFill="1" applyBorder="1" applyAlignment="1">
      <alignment horizontal="center" vertical="center" wrapText="1"/>
    </xf>
    <xf numFmtId="0" fontId="3" fillId="20" borderId="4" xfId="0" applyFont="1" applyFill="1" applyBorder="1" applyAlignment="1">
      <alignment horizontal="center" vertical="center" wrapText="1"/>
    </xf>
    <xf numFmtId="0" fontId="9" fillId="20" borderId="2" xfId="0" applyFont="1" applyFill="1" applyBorder="1" applyAlignment="1">
      <alignment horizontal="center"/>
    </xf>
    <xf numFmtId="0" fontId="9" fillId="20" borderId="4" xfId="0" applyFont="1" applyFill="1" applyBorder="1" applyAlignment="1">
      <alignment horizontal="center"/>
    </xf>
    <xf numFmtId="1" fontId="8" fillId="14" borderId="2" xfId="0" applyNumberFormat="1" applyFont="1" applyFill="1" applyBorder="1" applyAlignment="1">
      <alignment wrapText="1"/>
    </xf>
    <xf numFmtId="1" fontId="8" fillId="14" borderId="4" xfId="0" applyNumberFormat="1" applyFont="1" applyFill="1" applyBorder="1" applyAlignment="1">
      <alignment wrapText="1"/>
    </xf>
    <xf numFmtId="0" fontId="5" fillId="13" borderId="2" xfId="0" applyFont="1" applyFill="1" applyBorder="1" applyAlignment="1">
      <alignment horizontal="center" vertical="center" wrapText="1"/>
    </xf>
    <xf numFmtId="0" fontId="5" fillId="13" borderId="3" xfId="0" applyFont="1" applyFill="1" applyBorder="1" applyAlignment="1">
      <alignment horizontal="center" vertical="center" wrapText="1"/>
    </xf>
    <xf numFmtId="164" fontId="4" fillId="25" borderId="4" xfId="0" applyNumberFormat="1" applyFont="1" applyFill="1" applyBorder="1" applyAlignment="1">
      <alignment horizontal="center"/>
    </xf>
    <xf numFmtId="164" fontId="4" fillId="19" borderId="2" xfId="0" applyNumberFormat="1" applyFont="1" applyFill="1" applyBorder="1" applyAlignment="1">
      <alignment horizontal="center"/>
    </xf>
    <xf numFmtId="164" fontId="4" fillId="19" borderId="3" xfId="0" applyNumberFormat="1" applyFont="1" applyFill="1" applyBorder="1" applyAlignment="1">
      <alignment horizontal="center"/>
    </xf>
    <xf numFmtId="164" fontId="4" fillId="19" borderId="4" xfId="0" applyNumberFormat="1" applyFont="1" applyFill="1" applyBorder="1" applyAlignment="1">
      <alignment horizontal="center"/>
    </xf>
    <xf numFmtId="2" fontId="29" fillId="21" borderId="2" xfId="0" applyNumberFormat="1" applyFont="1" applyFill="1" applyBorder="1" applyAlignment="1">
      <alignment horizontal="left" vertical="center"/>
    </xf>
    <xf numFmtId="2" fontId="29" fillId="21" borderId="3" xfId="0" applyNumberFormat="1" applyFont="1" applyFill="1" applyBorder="1" applyAlignment="1">
      <alignment horizontal="left" vertical="center"/>
    </xf>
    <xf numFmtId="2" fontId="29" fillId="21" borderId="4" xfId="0" applyNumberFormat="1" applyFont="1" applyFill="1" applyBorder="1" applyAlignment="1">
      <alignment horizontal="left" vertical="center"/>
    </xf>
    <xf numFmtId="0" fontId="23" fillId="13" borderId="2" xfId="0" applyFont="1" applyFill="1" applyBorder="1" applyAlignment="1">
      <alignment horizontal="center" vertical="center"/>
    </xf>
    <xf numFmtId="0" fontId="23" fillId="13" borderId="3" xfId="0" applyFont="1" applyFill="1" applyBorder="1" applyAlignment="1">
      <alignment horizontal="center" vertical="center"/>
    </xf>
    <xf numFmtId="0" fontId="23" fillId="13" borderId="4" xfId="0" applyFont="1" applyFill="1" applyBorder="1" applyAlignment="1">
      <alignment horizontal="center" vertical="center"/>
    </xf>
    <xf numFmtId="0" fontId="21" fillId="0" borderId="3" xfId="0" applyFont="1" applyBorder="1" applyAlignment="1">
      <alignment horizontal="center"/>
    </xf>
    <xf numFmtId="0" fontId="0" fillId="0" borderId="4" xfId="0" applyBorder="1"/>
    <xf numFmtId="0" fontId="0" fillId="0" borderId="3" xfId="0" applyBorder="1"/>
    <xf numFmtId="2" fontId="14" fillId="15" borderId="4" xfId="0" applyNumberFormat="1" applyFont="1" applyFill="1" applyBorder="1" applyAlignment="1">
      <alignment horizontal="center" vertical="center"/>
    </xf>
    <xf numFmtId="0" fontId="22" fillId="13" borderId="2" xfId="0" applyFont="1" applyFill="1" applyBorder="1" applyAlignment="1">
      <alignment horizontal="center" vertical="center" wrapText="1"/>
    </xf>
    <xf numFmtId="0" fontId="22" fillId="13" borderId="3" xfId="0" applyFont="1" applyFill="1" applyBorder="1" applyAlignment="1">
      <alignment horizontal="center" vertical="center" wrapText="1"/>
    </xf>
    <xf numFmtId="0" fontId="22" fillId="13" borderId="4" xfId="0" applyFont="1" applyFill="1" applyBorder="1" applyAlignment="1">
      <alignment horizontal="center" vertical="center" wrapText="1"/>
    </xf>
  </cellXfs>
  <cellStyles count="2">
    <cellStyle name="Normal" xfId="0" builtinId="0"/>
    <cellStyle name="Porcentagem" xfId="1" builtinId="5"/>
  </cellStyles>
  <dxfs count="0"/>
  <tableStyles count="0" defaultTableStyle="TableStyleMedium2" defaultPivotStyle="PivotStyleLight16"/>
  <colors>
    <mruColors>
      <color rgb="FFFFCCCC"/>
      <color rgb="FFE566FA"/>
      <color rgb="FFBA6F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54429</xdr:colOff>
      <xdr:row>2</xdr:row>
      <xdr:rowOff>111580</xdr:rowOff>
    </xdr:from>
    <xdr:to>
      <xdr:col>2</xdr:col>
      <xdr:colOff>44904</xdr:colOff>
      <xdr:row>2</xdr:row>
      <xdr:rowOff>606880</xdr:rowOff>
    </xdr:to>
    <xdr:pic>
      <xdr:nvPicPr>
        <xdr:cNvPr id="2" name="image2.png" descr="logo pmf saude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429" y="152401"/>
          <a:ext cx="2562225" cy="495300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5</xdr:col>
      <xdr:colOff>612320</xdr:colOff>
      <xdr:row>7</xdr:row>
      <xdr:rowOff>40822</xdr:rowOff>
    </xdr:from>
    <xdr:to>
      <xdr:col>14</xdr:col>
      <xdr:colOff>612320</xdr:colOff>
      <xdr:row>14</xdr:row>
      <xdr:rowOff>54429</xdr:rowOff>
    </xdr:to>
    <xdr:pic>
      <xdr:nvPicPr>
        <xdr:cNvPr id="1028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442856" y="1496786"/>
          <a:ext cx="9919607" cy="1823357"/>
        </a:xfrm>
        <a:prstGeom prst="rect">
          <a:avLst/>
        </a:prstGeom>
        <a:noFill/>
      </xdr:spPr>
    </xdr:pic>
    <xdr:clientData/>
  </xdr:twoCellAnchor>
  <xdr:twoCellAnchor>
    <xdr:from>
      <xdr:col>4</xdr:col>
      <xdr:colOff>939402</xdr:colOff>
      <xdr:row>8</xdr:row>
      <xdr:rowOff>153109</xdr:rowOff>
    </xdr:from>
    <xdr:to>
      <xdr:col>9</xdr:col>
      <xdr:colOff>534157</xdr:colOff>
      <xdr:row>10</xdr:row>
      <xdr:rowOff>187882</xdr:rowOff>
    </xdr:to>
    <xdr:sp macro="" textlink="">
      <xdr:nvSpPr>
        <xdr:cNvPr id="19" name="Seta para a direita 18"/>
        <xdr:cNvSpPr/>
      </xdr:nvSpPr>
      <xdr:spPr>
        <a:xfrm rot="641215">
          <a:off x="4735795" y="1935645"/>
          <a:ext cx="3323112" cy="755951"/>
        </a:xfrm>
        <a:prstGeom prst="righ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pt-BR" sz="1100"/>
        </a:p>
      </xdr:txBody>
    </xdr:sp>
    <xdr:clientData/>
  </xdr:twoCellAnchor>
  <xdr:twoCellAnchor editAs="oneCell">
    <xdr:from>
      <xdr:col>6</xdr:col>
      <xdr:colOff>13608</xdr:colOff>
      <xdr:row>16</xdr:row>
      <xdr:rowOff>27215</xdr:rowOff>
    </xdr:from>
    <xdr:to>
      <xdr:col>15</xdr:col>
      <xdr:colOff>40822</xdr:colOff>
      <xdr:row>25</xdr:row>
      <xdr:rowOff>163287</xdr:rowOff>
    </xdr:to>
    <xdr:pic>
      <xdr:nvPicPr>
        <xdr:cNvPr id="1030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456465" y="3687536"/>
          <a:ext cx="9946821" cy="2612572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952942</xdr:colOff>
      <xdr:row>16</xdr:row>
      <xdr:rowOff>535882</xdr:rowOff>
    </xdr:from>
    <xdr:to>
      <xdr:col>11</xdr:col>
      <xdr:colOff>2677430</xdr:colOff>
      <xdr:row>18</xdr:row>
      <xdr:rowOff>148833</xdr:rowOff>
    </xdr:to>
    <xdr:sp macro="" textlink="">
      <xdr:nvSpPr>
        <xdr:cNvPr id="21" name="Seta para a direita 20"/>
        <xdr:cNvSpPr/>
      </xdr:nvSpPr>
      <xdr:spPr>
        <a:xfrm rot="480468">
          <a:off x="4749335" y="4196203"/>
          <a:ext cx="6677488" cy="755951"/>
        </a:xfrm>
        <a:prstGeom prst="righ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pt-BR" sz="1100"/>
        </a:p>
      </xdr:txBody>
    </xdr:sp>
    <xdr:clientData/>
  </xdr:twoCellAnchor>
  <xdr:twoCellAnchor editAs="oneCell">
    <xdr:from>
      <xdr:col>6</xdr:col>
      <xdr:colOff>13607</xdr:colOff>
      <xdr:row>27</xdr:row>
      <xdr:rowOff>163286</xdr:rowOff>
    </xdr:from>
    <xdr:to>
      <xdr:col>15</xdr:col>
      <xdr:colOff>27215</xdr:colOff>
      <xdr:row>36</xdr:row>
      <xdr:rowOff>81643</xdr:rowOff>
    </xdr:to>
    <xdr:pic>
      <xdr:nvPicPr>
        <xdr:cNvPr id="24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456464" y="6681107"/>
          <a:ext cx="9933215" cy="2775857"/>
        </a:xfrm>
        <a:prstGeom prst="rect">
          <a:avLst/>
        </a:prstGeom>
        <a:noFill/>
      </xdr:spPr>
    </xdr:pic>
    <xdr:clientData/>
  </xdr:twoCellAnchor>
  <xdr:twoCellAnchor>
    <xdr:from>
      <xdr:col>5</xdr:col>
      <xdr:colOff>21344</xdr:colOff>
      <xdr:row>28</xdr:row>
      <xdr:rowOff>439126</xdr:rowOff>
    </xdr:from>
    <xdr:to>
      <xdr:col>12</xdr:col>
      <xdr:colOff>135802</xdr:colOff>
      <xdr:row>29</xdr:row>
      <xdr:rowOff>201756</xdr:rowOff>
    </xdr:to>
    <xdr:sp macro="" textlink="">
      <xdr:nvSpPr>
        <xdr:cNvPr id="27" name="Seta para a direita 26"/>
        <xdr:cNvSpPr/>
      </xdr:nvSpPr>
      <xdr:spPr>
        <a:xfrm rot="480468">
          <a:off x="4851880" y="7161055"/>
          <a:ext cx="8809422" cy="755951"/>
        </a:xfrm>
        <a:prstGeom prst="righ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pt-BR" sz="1100"/>
        </a:p>
      </xdr:txBody>
    </xdr:sp>
    <xdr:clientData/>
  </xdr:twoCellAnchor>
  <xdr:twoCellAnchor editAs="oneCell">
    <xdr:from>
      <xdr:col>6</xdr:col>
      <xdr:colOff>0</xdr:colOff>
      <xdr:row>55</xdr:row>
      <xdr:rowOff>2</xdr:rowOff>
    </xdr:from>
    <xdr:to>
      <xdr:col>15</xdr:col>
      <xdr:colOff>13608</xdr:colOff>
      <xdr:row>64</xdr:row>
      <xdr:rowOff>40823</xdr:rowOff>
    </xdr:to>
    <xdr:pic>
      <xdr:nvPicPr>
        <xdr:cNvPr id="29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442857" y="14614073"/>
          <a:ext cx="9933215" cy="2775857"/>
        </a:xfrm>
        <a:prstGeom prst="rect">
          <a:avLst/>
        </a:prstGeom>
        <a:noFill/>
      </xdr:spPr>
    </xdr:pic>
    <xdr:clientData/>
  </xdr:twoCellAnchor>
  <xdr:twoCellAnchor>
    <xdr:from>
      <xdr:col>4</xdr:col>
      <xdr:colOff>1005168</xdr:colOff>
      <xdr:row>56</xdr:row>
      <xdr:rowOff>182145</xdr:rowOff>
    </xdr:from>
    <xdr:to>
      <xdr:col>12</xdr:col>
      <xdr:colOff>221789</xdr:colOff>
      <xdr:row>58</xdr:row>
      <xdr:rowOff>80846</xdr:rowOff>
    </xdr:to>
    <xdr:sp macro="" textlink="">
      <xdr:nvSpPr>
        <xdr:cNvPr id="30" name="Seta para a direita 29"/>
        <xdr:cNvSpPr/>
      </xdr:nvSpPr>
      <xdr:spPr>
        <a:xfrm rot="751190">
          <a:off x="4801561" y="15531002"/>
          <a:ext cx="8945728" cy="755951"/>
        </a:xfrm>
        <a:prstGeom prst="righ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pt-BR" sz="1100"/>
        </a:p>
      </xdr:txBody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15</xdr:col>
      <xdr:colOff>13608</xdr:colOff>
      <xdr:row>48</xdr:row>
      <xdr:rowOff>0</xdr:rowOff>
    </xdr:to>
    <xdr:pic>
      <xdr:nvPicPr>
        <xdr:cNvPr id="31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442857" y="10450286"/>
          <a:ext cx="9933215" cy="2775857"/>
        </a:xfrm>
        <a:prstGeom prst="rect">
          <a:avLst/>
        </a:prstGeom>
        <a:noFill/>
      </xdr:spPr>
    </xdr:pic>
    <xdr:clientData/>
  </xdr:twoCellAnchor>
  <xdr:twoCellAnchor>
    <xdr:from>
      <xdr:col>5</xdr:col>
      <xdr:colOff>14565</xdr:colOff>
      <xdr:row>40</xdr:row>
      <xdr:rowOff>89615</xdr:rowOff>
    </xdr:from>
    <xdr:to>
      <xdr:col>12</xdr:col>
      <xdr:colOff>265329</xdr:colOff>
      <xdr:row>41</xdr:row>
      <xdr:rowOff>56352</xdr:rowOff>
    </xdr:to>
    <xdr:sp macro="" textlink="">
      <xdr:nvSpPr>
        <xdr:cNvPr id="33" name="Seta para a direita 32"/>
        <xdr:cNvSpPr/>
      </xdr:nvSpPr>
      <xdr:spPr>
        <a:xfrm rot="532829">
          <a:off x="4845101" y="11233865"/>
          <a:ext cx="8945728" cy="755951"/>
        </a:xfrm>
        <a:prstGeom prst="righ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pt-BR" sz="1100"/>
        </a:p>
      </xdr:txBody>
    </xdr:sp>
    <xdr:clientData/>
  </xdr:twoCellAnchor>
  <xdr:twoCellAnchor editAs="oneCell">
    <xdr:from>
      <xdr:col>5</xdr:col>
      <xdr:colOff>598714</xdr:colOff>
      <xdr:row>67</xdr:row>
      <xdr:rowOff>40821</xdr:rowOff>
    </xdr:from>
    <xdr:to>
      <xdr:col>15</xdr:col>
      <xdr:colOff>0</xdr:colOff>
      <xdr:row>67</xdr:row>
      <xdr:rowOff>2081892</xdr:rowOff>
    </xdr:to>
    <xdr:pic>
      <xdr:nvPicPr>
        <xdr:cNvPr id="35" name="Imagem 34"/>
        <xdr:cNvPicPr/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429250" y="17975035"/>
          <a:ext cx="9933214" cy="20410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557893</xdr:colOff>
      <xdr:row>72</xdr:row>
      <xdr:rowOff>27215</xdr:rowOff>
    </xdr:from>
    <xdr:to>
      <xdr:col>15</xdr:col>
      <xdr:colOff>27215</xdr:colOff>
      <xdr:row>77</xdr:row>
      <xdr:rowOff>54429</xdr:rowOff>
    </xdr:to>
    <xdr:pic>
      <xdr:nvPicPr>
        <xdr:cNvPr id="36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388429" y="20846144"/>
          <a:ext cx="10001250" cy="1850572"/>
        </a:xfrm>
        <a:prstGeom prst="rect">
          <a:avLst/>
        </a:prstGeom>
        <a:noFill/>
      </xdr:spPr>
    </xdr:pic>
    <xdr:clientData/>
  </xdr:twoCellAnchor>
  <xdr:twoCellAnchor>
    <xdr:from>
      <xdr:col>11</xdr:col>
      <xdr:colOff>258535</xdr:colOff>
      <xdr:row>72</xdr:row>
      <xdr:rowOff>190501</xdr:rowOff>
    </xdr:from>
    <xdr:to>
      <xdr:col>11</xdr:col>
      <xdr:colOff>1173371</xdr:colOff>
      <xdr:row>72</xdr:row>
      <xdr:rowOff>887184</xdr:rowOff>
    </xdr:to>
    <xdr:sp macro="" textlink="">
      <xdr:nvSpPr>
        <xdr:cNvPr id="38" name="Seta para a direita 37"/>
        <xdr:cNvSpPr/>
      </xdr:nvSpPr>
      <xdr:spPr>
        <a:xfrm rot="5400000">
          <a:off x="9117004" y="20900354"/>
          <a:ext cx="696683" cy="914836"/>
        </a:xfrm>
        <a:prstGeom prst="righ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pt-BR" sz="1100"/>
        </a:p>
      </xdr:txBody>
    </xdr:sp>
    <xdr:clientData/>
  </xdr:twoCellAnchor>
  <xdr:twoCellAnchor>
    <xdr:from>
      <xdr:col>11</xdr:col>
      <xdr:colOff>2764970</xdr:colOff>
      <xdr:row>72</xdr:row>
      <xdr:rowOff>206830</xdr:rowOff>
    </xdr:from>
    <xdr:to>
      <xdr:col>11</xdr:col>
      <xdr:colOff>3679806</xdr:colOff>
      <xdr:row>72</xdr:row>
      <xdr:rowOff>903513</xdr:rowOff>
    </xdr:to>
    <xdr:sp macro="" textlink="">
      <xdr:nvSpPr>
        <xdr:cNvPr id="39" name="Seta para a direita 38"/>
        <xdr:cNvSpPr/>
      </xdr:nvSpPr>
      <xdr:spPr>
        <a:xfrm rot="5400000">
          <a:off x="11623439" y="20916683"/>
          <a:ext cx="696683" cy="914836"/>
        </a:xfrm>
        <a:prstGeom prst="righ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pt-BR" sz="1100"/>
        </a:p>
      </xdr:txBody>
    </xdr:sp>
    <xdr:clientData/>
  </xdr:twoCellAnchor>
  <xdr:twoCellAnchor>
    <xdr:from>
      <xdr:col>12</xdr:col>
      <xdr:colOff>476251</xdr:colOff>
      <xdr:row>72</xdr:row>
      <xdr:rowOff>190501</xdr:rowOff>
    </xdr:from>
    <xdr:to>
      <xdr:col>14</xdr:col>
      <xdr:colOff>166444</xdr:colOff>
      <xdr:row>72</xdr:row>
      <xdr:rowOff>887184</xdr:rowOff>
    </xdr:to>
    <xdr:sp macro="" textlink="">
      <xdr:nvSpPr>
        <xdr:cNvPr id="40" name="Seta para a direita 39"/>
        <xdr:cNvSpPr/>
      </xdr:nvSpPr>
      <xdr:spPr>
        <a:xfrm rot="5400000">
          <a:off x="14110827" y="20900354"/>
          <a:ext cx="696683" cy="914836"/>
        </a:xfrm>
        <a:prstGeom prst="righ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pt-BR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81643</xdr:rowOff>
    </xdr:from>
    <xdr:to>
      <xdr:col>0</xdr:col>
      <xdr:colOff>2571750</xdr:colOff>
      <xdr:row>0</xdr:row>
      <xdr:rowOff>576943</xdr:rowOff>
    </xdr:to>
    <xdr:pic>
      <xdr:nvPicPr>
        <xdr:cNvPr id="2" name="image2.png" descr="logo pmf saude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81643"/>
          <a:ext cx="2571750" cy="495300"/>
        </a:xfrm>
        <a:prstGeom prst="rect">
          <a:avLst/>
        </a:prstGeom>
        <a:noFill/>
      </xdr:spPr>
    </xdr:pic>
    <xdr:clientData fLock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1523999</xdr:colOff>
      <xdr:row>1</xdr:row>
      <xdr:rowOff>0</xdr:rowOff>
    </xdr:to>
    <xdr:pic>
      <xdr:nvPicPr>
        <xdr:cNvPr id="2" name="image2.png" descr="logo pmf saude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41624" cy="952500"/>
        </a:xfrm>
        <a:prstGeom prst="rect">
          <a:avLst/>
        </a:prstGeom>
        <a:noFill/>
      </xdr:spPr>
    </xdr:pic>
    <xdr:clientData fLocksWithSheet="0"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-1</xdr:rowOff>
    </xdr:from>
    <xdr:to>
      <xdr:col>1</xdr:col>
      <xdr:colOff>1428750</xdr:colOff>
      <xdr:row>2</xdr:row>
      <xdr:rowOff>830034</xdr:rowOff>
    </xdr:to>
    <xdr:pic>
      <xdr:nvPicPr>
        <xdr:cNvPr id="2" name="image2.png" descr="logo pmf saude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244928"/>
          <a:ext cx="2762250" cy="830035"/>
        </a:xfrm>
        <a:prstGeom prst="rect">
          <a:avLst/>
        </a:prstGeom>
        <a:noFill/>
      </xdr:spPr>
    </xdr:pic>
    <xdr:clientData fLocksWithSheet="0"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89"/>
  <sheetViews>
    <sheetView topLeftCell="A64" zoomScale="70" zoomScaleNormal="70" workbookViewId="0">
      <selection activeCell="V29" sqref="V29"/>
    </sheetView>
  </sheetViews>
  <sheetFormatPr defaultRowHeight="15"/>
  <cols>
    <col min="1" max="1" width="18.85546875" customWidth="1"/>
    <col min="2" max="2" width="19.85546875" customWidth="1"/>
    <col min="5" max="5" width="15.42578125" customWidth="1"/>
    <col min="7" max="7" width="12.85546875" customWidth="1"/>
    <col min="12" max="12" width="71.7109375" customWidth="1"/>
  </cols>
  <sheetData>
    <row r="1" spans="1:15" ht="3" customHeight="1" thickBot="1"/>
    <row r="2" spans="1:15" ht="15.75" hidden="1" thickBot="1"/>
    <row r="3" spans="1:15" ht="51" customHeight="1" thickBot="1">
      <c r="A3" s="240" t="s">
        <v>34</v>
      </c>
      <c r="B3" s="241"/>
      <c r="C3" s="241"/>
      <c r="D3" s="241"/>
      <c r="E3" s="241"/>
      <c r="F3" s="241"/>
      <c r="G3" s="241"/>
      <c r="H3" s="241"/>
      <c r="I3" s="241"/>
      <c r="J3" s="241"/>
      <c r="K3" s="241"/>
      <c r="L3" s="242"/>
    </row>
    <row r="8" spans="1:15" ht="25.5" customHeight="1" thickBot="1"/>
    <row r="9" spans="1:15" ht="42" customHeight="1" thickBot="1">
      <c r="A9" s="23" t="s">
        <v>21</v>
      </c>
      <c r="B9" s="243" t="s">
        <v>96</v>
      </c>
      <c r="C9" s="244"/>
      <c r="D9" s="244"/>
      <c r="E9" s="245"/>
      <c r="F9" s="19"/>
      <c r="G9" s="19"/>
      <c r="H9" s="19"/>
      <c r="I9" s="19"/>
      <c r="J9" s="19"/>
      <c r="K9" s="19"/>
      <c r="L9" s="20"/>
      <c r="M9" s="20"/>
      <c r="N9" s="20"/>
      <c r="O9" s="20"/>
    </row>
    <row r="10" spans="1:15">
      <c r="A10" s="25"/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20"/>
      <c r="M10" s="20"/>
      <c r="N10" s="20"/>
      <c r="O10" s="20"/>
    </row>
    <row r="11" spans="1:15">
      <c r="A11" s="25"/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20"/>
      <c r="M11" s="20"/>
      <c r="N11" s="20"/>
      <c r="O11" s="20"/>
    </row>
    <row r="12" spans="1:15">
      <c r="A12" s="25"/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20"/>
      <c r="M12" s="20"/>
      <c r="N12" s="20"/>
      <c r="O12" s="20"/>
    </row>
    <row r="13" spans="1:15">
      <c r="A13" s="25"/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20"/>
      <c r="M13" s="20"/>
      <c r="N13" s="20"/>
      <c r="O13" s="20"/>
    </row>
    <row r="14" spans="1:15">
      <c r="A14" s="25"/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20"/>
      <c r="M14" s="20"/>
      <c r="N14" s="20"/>
      <c r="O14" s="20"/>
    </row>
    <row r="15" spans="1:15">
      <c r="A15" s="25"/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20"/>
      <c r="M15" s="20"/>
      <c r="N15" s="20"/>
      <c r="O15" s="20"/>
    </row>
    <row r="16" spans="1:15" ht="15.75" thickBot="1">
      <c r="A16" s="25"/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20"/>
      <c r="M16" s="20"/>
      <c r="N16" s="20"/>
      <c r="O16" s="20"/>
    </row>
    <row r="17" spans="1:15" ht="75" customHeight="1" thickBot="1">
      <c r="A17" s="23" t="s">
        <v>22</v>
      </c>
      <c r="B17" s="243" t="s">
        <v>24</v>
      </c>
      <c r="C17" s="244"/>
      <c r="D17" s="244"/>
      <c r="E17" s="245"/>
      <c r="F17" s="19"/>
      <c r="G17" s="19"/>
      <c r="H17" s="19"/>
      <c r="I17" s="19"/>
      <c r="J17" s="19"/>
      <c r="K17" s="19"/>
      <c r="L17" s="20"/>
      <c r="M17" s="20"/>
      <c r="N17" s="20"/>
      <c r="O17" s="20"/>
    </row>
    <row r="18" spans="1:15">
      <c r="A18" s="19"/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20"/>
      <c r="M18" s="20"/>
      <c r="N18" s="20"/>
      <c r="O18" s="20"/>
    </row>
    <row r="19" spans="1:15">
      <c r="A19" s="19"/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20"/>
      <c r="M19" s="20"/>
      <c r="N19" s="20"/>
      <c r="O19" s="20"/>
    </row>
    <row r="20" spans="1:15">
      <c r="A20" s="19"/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20"/>
      <c r="M20" s="20"/>
      <c r="N20" s="20"/>
      <c r="O20" s="20"/>
    </row>
    <row r="21" spans="1:15">
      <c r="A21" s="19"/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20"/>
      <c r="M21" s="20"/>
      <c r="N21" s="20"/>
      <c r="O21" s="20"/>
    </row>
    <row r="22" spans="1:15">
      <c r="A22" s="19"/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20"/>
      <c r="M22" s="20"/>
      <c r="N22" s="20"/>
      <c r="O22" s="20"/>
    </row>
    <row r="23" spans="1:15">
      <c r="A23" s="19"/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20"/>
      <c r="M23" s="20"/>
      <c r="N23" s="20"/>
      <c r="O23" s="20"/>
    </row>
    <row r="24" spans="1:15">
      <c r="A24" s="19"/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20"/>
      <c r="M24" s="20"/>
      <c r="N24" s="20"/>
      <c r="O24" s="20"/>
    </row>
    <row r="25" spans="1:15">
      <c r="A25" s="19"/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20"/>
      <c r="M25" s="20"/>
      <c r="N25" s="20"/>
      <c r="O25" s="20"/>
    </row>
    <row r="26" spans="1:15">
      <c r="A26" s="19"/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20"/>
      <c r="M26" s="20"/>
      <c r="N26" s="20"/>
      <c r="O26" s="20"/>
    </row>
    <row r="27" spans="1:15">
      <c r="A27" s="19"/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20"/>
      <c r="M27" s="20"/>
      <c r="N27" s="20"/>
      <c r="O27" s="20"/>
    </row>
    <row r="28" spans="1:15" ht="15.75" thickBot="1">
      <c r="A28" s="19"/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20"/>
      <c r="M28" s="20"/>
      <c r="N28" s="20"/>
      <c r="O28" s="20"/>
    </row>
    <row r="29" spans="1:15" ht="78" customHeight="1" thickBot="1">
      <c r="A29" s="23" t="s">
        <v>26</v>
      </c>
      <c r="B29" s="234" t="s">
        <v>97</v>
      </c>
      <c r="C29" s="235"/>
      <c r="D29" s="235"/>
      <c r="E29" s="236"/>
      <c r="F29" s="19"/>
      <c r="G29" s="19"/>
      <c r="H29" s="19"/>
      <c r="I29" s="19"/>
      <c r="J29" s="19"/>
      <c r="K29" s="19"/>
      <c r="L29" s="20"/>
      <c r="M29" s="20"/>
      <c r="N29" s="20"/>
      <c r="O29" s="20"/>
    </row>
    <row r="30" spans="1:15" ht="40.5" customHeight="1">
      <c r="A30" s="19"/>
      <c r="B30" s="22" t="s">
        <v>25</v>
      </c>
      <c r="C30" s="19"/>
      <c r="D30" s="19"/>
      <c r="E30" s="19"/>
      <c r="F30" s="19"/>
      <c r="G30" s="19"/>
      <c r="H30" s="19"/>
      <c r="I30" s="19"/>
      <c r="J30" s="19"/>
      <c r="K30" s="19"/>
      <c r="L30" s="20"/>
      <c r="M30" s="20"/>
      <c r="N30" s="20"/>
      <c r="O30" s="20"/>
    </row>
    <row r="31" spans="1:15">
      <c r="A31" s="19"/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20"/>
      <c r="M31" s="20"/>
      <c r="N31" s="20"/>
      <c r="O31" s="20"/>
    </row>
    <row r="32" spans="1:15">
      <c r="A32" s="19"/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20"/>
      <c r="M32" s="20"/>
      <c r="N32" s="20"/>
      <c r="O32" s="20"/>
    </row>
    <row r="33" spans="1:17">
      <c r="A33" s="19"/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20"/>
      <c r="M33" s="20"/>
      <c r="N33" s="20"/>
      <c r="O33" s="20"/>
    </row>
    <row r="34" spans="1:17">
      <c r="A34" s="19"/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20"/>
      <c r="M34" s="20"/>
      <c r="N34" s="20"/>
      <c r="O34" s="26" t="s">
        <v>28</v>
      </c>
      <c r="P34" s="26" t="s">
        <v>28</v>
      </c>
    </row>
    <row r="35" spans="1:17">
      <c r="A35" s="19"/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20"/>
      <c r="M35" s="20"/>
      <c r="N35" s="20"/>
      <c r="O35" s="20"/>
      <c r="P35" s="26" t="s">
        <v>28</v>
      </c>
    </row>
    <row r="36" spans="1:17">
      <c r="A36" s="19"/>
      <c r="B36" s="19"/>
      <c r="C36" s="19"/>
      <c r="D36" s="19"/>
      <c r="E36" s="19"/>
      <c r="F36" s="19"/>
      <c r="G36" s="19"/>
      <c r="H36" s="19"/>
      <c r="I36" s="19"/>
      <c r="J36" s="19"/>
      <c r="K36" s="19"/>
      <c r="L36" s="20"/>
      <c r="M36" s="20"/>
      <c r="N36" s="20"/>
      <c r="O36" s="20"/>
    </row>
    <row r="37" spans="1:17">
      <c r="A37" s="19"/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20"/>
      <c r="M37" s="20"/>
      <c r="N37" s="20"/>
      <c r="O37" s="20"/>
    </row>
    <row r="38" spans="1:17">
      <c r="A38" s="19"/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20"/>
      <c r="M38" s="20"/>
      <c r="N38" s="20"/>
      <c r="O38" s="20"/>
      <c r="Q38" s="26" t="s">
        <v>28</v>
      </c>
    </row>
    <row r="39" spans="1:17" ht="54.75" customHeight="1" thickBot="1">
      <c r="F39" s="19"/>
      <c r="G39" s="19"/>
      <c r="H39" s="19"/>
      <c r="I39" s="19"/>
      <c r="J39" s="19"/>
      <c r="K39" s="19"/>
      <c r="L39" s="20"/>
      <c r="M39" s="20"/>
      <c r="N39" s="20"/>
      <c r="O39" s="20"/>
    </row>
    <row r="40" spans="1:17" ht="51" customHeight="1" thickBot="1">
      <c r="A40" s="24" t="s">
        <v>27</v>
      </c>
      <c r="B40" s="234" t="s">
        <v>99</v>
      </c>
      <c r="C40" s="235"/>
      <c r="D40" s="235"/>
      <c r="E40" s="236"/>
      <c r="F40" s="19"/>
      <c r="G40" s="19"/>
      <c r="H40" s="19"/>
      <c r="I40" s="19"/>
      <c r="J40" s="19"/>
      <c r="K40" s="19"/>
      <c r="L40" s="20"/>
      <c r="M40" s="20"/>
      <c r="N40" s="20"/>
      <c r="O40" s="20"/>
    </row>
    <row r="41" spans="1:17" ht="62.25" customHeight="1">
      <c r="B41" s="22" t="s">
        <v>23</v>
      </c>
      <c r="F41" s="19"/>
      <c r="G41" s="19"/>
      <c r="H41" s="19"/>
      <c r="I41" s="19"/>
      <c r="J41" s="19"/>
      <c r="K41" s="19"/>
      <c r="L41" s="20"/>
      <c r="M41" s="20"/>
      <c r="N41" s="20"/>
      <c r="O41" s="20"/>
    </row>
    <row r="42" spans="1:17">
      <c r="A42" s="19"/>
      <c r="C42" s="19"/>
      <c r="D42" s="19"/>
      <c r="E42" s="19"/>
      <c r="F42" s="19"/>
      <c r="G42" s="19"/>
      <c r="H42" s="19"/>
      <c r="I42" s="19"/>
      <c r="J42" s="19"/>
      <c r="K42" s="19"/>
      <c r="L42" s="20"/>
      <c r="M42" s="20"/>
      <c r="N42" s="20"/>
      <c r="O42" s="20"/>
    </row>
    <row r="43" spans="1:17">
      <c r="A43" s="19"/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20"/>
      <c r="M43" s="20"/>
      <c r="N43" s="20"/>
      <c r="O43" s="20"/>
    </row>
    <row r="44" spans="1:17">
      <c r="A44" s="19"/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20"/>
      <c r="M44" s="20"/>
      <c r="N44" s="20"/>
      <c r="O44" s="20"/>
    </row>
    <row r="45" spans="1:17">
      <c r="A45" s="19"/>
      <c r="B45" s="19"/>
      <c r="C45" s="19"/>
      <c r="D45" s="19"/>
      <c r="E45" s="19"/>
      <c r="F45" s="19"/>
      <c r="G45" s="19"/>
      <c r="H45" s="19"/>
      <c r="I45" s="19"/>
      <c r="J45" s="19"/>
      <c r="K45" s="19"/>
      <c r="L45" s="20"/>
      <c r="M45" s="20"/>
      <c r="N45" s="20"/>
      <c r="O45" s="20"/>
    </row>
    <row r="46" spans="1:17">
      <c r="A46" s="19"/>
      <c r="B46" s="19"/>
      <c r="C46" s="19"/>
      <c r="D46" s="19"/>
      <c r="E46" s="19"/>
      <c r="F46" s="19"/>
      <c r="G46" s="19"/>
      <c r="H46" s="19"/>
      <c r="I46" s="19"/>
      <c r="J46" s="19"/>
      <c r="K46" s="19"/>
      <c r="L46" s="20"/>
      <c r="M46" s="20"/>
      <c r="N46" s="20"/>
      <c r="O46" s="20"/>
    </row>
    <row r="47" spans="1:17">
      <c r="A47" s="19"/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20"/>
      <c r="M47" s="20"/>
      <c r="N47" s="20"/>
      <c r="O47" s="20"/>
    </row>
    <row r="48" spans="1:17">
      <c r="A48" s="19"/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20"/>
      <c r="M48" s="20"/>
      <c r="N48" s="20"/>
      <c r="O48" s="20"/>
    </row>
    <row r="49" spans="1:15">
      <c r="A49" s="19"/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20"/>
      <c r="M49" s="20"/>
      <c r="N49" s="20"/>
      <c r="O49" s="20"/>
    </row>
    <row r="50" spans="1:15">
      <c r="A50" s="19"/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20"/>
      <c r="M50" s="20"/>
      <c r="N50" s="20"/>
      <c r="O50" s="20"/>
    </row>
    <row r="51" spans="1:15">
      <c r="A51" s="19"/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20"/>
      <c r="M51" s="20"/>
      <c r="N51" s="20"/>
      <c r="O51" s="20"/>
    </row>
    <row r="52" spans="1:15">
      <c r="A52" s="19"/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20"/>
      <c r="M52" s="20"/>
      <c r="N52" s="20"/>
      <c r="O52" s="20"/>
    </row>
    <row r="53" spans="1:15">
      <c r="A53" s="19"/>
      <c r="B53" s="19"/>
      <c r="C53" s="19"/>
      <c r="D53" s="19"/>
      <c r="E53" s="19"/>
      <c r="F53" s="19"/>
      <c r="G53" s="19"/>
      <c r="H53" s="19"/>
      <c r="I53" s="19"/>
      <c r="J53" s="19"/>
      <c r="K53" s="19"/>
      <c r="L53" s="20"/>
      <c r="M53" s="20"/>
      <c r="N53" s="20"/>
      <c r="O53" s="20"/>
    </row>
    <row r="54" spans="1:15">
      <c r="A54" s="19"/>
      <c r="B54" s="19"/>
      <c r="C54" s="19"/>
      <c r="D54" s="19"/>
      <c r="E54" s="19"/>
      <c r="F54" s="19"/>
      <c r="G54" s="19"/>
      <c r="H54" s="19"/>
      <c r="I54" s="19"/>
      <c r="J54" s="19"/>
      <c r="K54" s="19"/>
      <c r="L54" s="20"/>
      <c r="M54" s="20"/>
      <c r="N54" s="20"/>
      <c r="O54" s="20"/>
    </row>
    <row r="55" spans="1:15" ht="15.75" thickBot="1">
      <c r="A55" s="19"/>
      <c r="B55" s="19"/>
      <c r="C55" s="19"/>
      <c r="D55" s="19"/>
      <c r="E55" s="19"/>
      <c r="F55" s="19"/>
      <c r="G55" s="19"/>
      <c r="H55" s="19"/>
      <c r="I55" s="19"/>
      <c r="J55" s="19"/>
      <c r="K55" s="19"/>
      <c r="L55" s="20"/>
      <c r="M55" s="20"/>
      <c r="N55" s="20"/>
      <c r="O55" s="20"/>
    </row>
    <row r="56" spans="1:15" ht="57.75" customHeight="1" thickBot="1">
      <c r="A56" s="24" t="s">
        <v>98</v>
      </c>
      <c r="B56" s="243" t="s">
        <v>35</v>
      </c>
      <c r="C56" s="244"/>
      <c r="D56" s="244"/>
      <c r="E56" s="245"/>
      <c r="F56" s="19"/>
      <c r="G56" s="19"/>
      <c r="H56" s="19"/>
      <c r="I56" s="19"/>
      <c r="J56" s="19"/>
      <c r="K56" s="19"/>
      <c r="L56" s="20"/>
      <c r="M56" s="20"/>
      <c r="N56" s="20"/>
      <c r="O56" s="20"/>
    </row>
    <row r="57" spans="1:15" ht="49.5" customHeight="1">
      <c r="B57" s="22" t="s">
        <v>23</v>
      </c>
      <c r="F57" s="19"/>
      <c r="G57" s="19"/>
      <c r="H57" s="19"/>
      <c r="I57" s="19"/>
      <c r="J57" s="19"/>
      <c r="K57" s="19"/>
      <c r="L57" s="20"/>
      <c r="M57" s="20"/>
      <c r="N57" s="20"/>
      <c r="O57" s="20"/>
    </row>
    <row r="58" spans="1:15" ht="18" customHeight="1">
      <c r="A58" s="19"/>
      <c r="B58" s="19"/>
      <c r="C58" s="19"/>
      <c r="D58" s="19"/>
      <c r="E58" s="19"/>
      <c r="F58" s="19"/>
      <c r="G58" s="19"/>
      <c r="H58" s="19"/>
      <c r="I58" s="19"/>
      <c r="J58" s="19"/>
      <c r="K58" s="19"/>
      <c r="L58" s="20"/>
      <c r="M58" s="20"/>
      <c r="N58" s="20"/>
      <c r="O58" s="20"/>
    </row>
    <row r="59" spans="1:15">
      <c r="A59" s="19"/>
      <c r="B59" s="19"/>
      <c r="C59" s="19"/>
      <c r="D59" s="19"/>
      <c r="E59" s="19"/>
      <c r="F59" s="19"/>
      <c r="G59" s="19"/>
      <c r="H59" s="19"/>
      <c r="I59" s="19"/>
      <c r="J59" s="19"/>
      <c r="K59" s="19"/>
      <c r="L59" s="20"/>
      <c r="M59" s="20"/>
      <c r="N59" s="20"/>
      <c r="O59" s="20"/>
    </row>
    <row r="60" spans="1:15">
      <c r="A60" s="19"/>
      <c r="B60" s="19"/>
      <c r="C60" s="19"/>
      <c r="D60" s="19"/>
      <c r="E60" s="19"/>
      <c r="F60" s="19"/>
      <c r="G60" s="19"/>
      <c r="H60" s="19"/>
      <c r="I60" s="19"/>
      <c r="J60" s="19"/>
      <c r="K60" s="19"/>
      <c r="L60" s="20"/>
      <c r="M60" s="20"/>
      <c r="N60" s="20"/>
      <c r="O60" s="20"/>
    </row>
    <row r="61" spans="1:15">
      <c r="A61" s="19"/>
      <c r="B61" s="19"/>
      <c r="C61" s="19"/>
      <c r="D61" s="19"/>
      <c r="E61" s="19"/>
      <c r="F61" s="19"/>
      <c r="G61" s="19"/>
      <c r="H61" s="19"/>
      <c r="I61" s="19"/>
      <c r="J61" s="19"/>
      <c r="K61" s="19"/>
      <c r="L61" s="20"/>
      <c r="M61" s="20"/>
      <c r="N61" s="20"/>
      <c r="O61" s="20"/>
    </row>
    <row r="62" spans="1:15">
      <c r="A62" s="19"/>
      <c r="B62" s="19"/>
      <c r="C62" s="19"/>
      <c r="D62" s="19"/>
      <c r="E62" s="19"/>
      <c r="F62" s="19"/>
      <c r="G62" s="19"/>
      <c r="H62" s="19"/>
      <c r="I62" s="19"/>
      <c r="J62" s="19"/>
      <c r="K62" s="19"/>
      <c r="L62" s="20"/>
      <c r="M62" s="20"/>
      <c r="N62" s="20"/>
      <c r="O62" s="20"/>
    </row>
    <row r="63" spans="1:15">
      <c r="A63" s="19"/>
      <c r="B63" s="19"/>
      <c r="C63" s="19"/>
      <c r="D63" s="19"/>
      <c r="E63" s="19"/>
      <c r="F63" s="19"/>
      <c r="G63" s="19"/>
      <c r="H63" s="19"/>
      <c r="I63" s="19"/>
      <c r="J63" s="19"/>
      <c r="K63" s="19"/>
      <c r="L63" s="20"/>
      <c r="M63" s="20"/>
      <c r="N63" s="20"/>
      <c r="O63" s="20"/>
    </row>
    <row r="64" spans="1:15">
      <c r="A64" s="19"/>
      <c r="B64" s="19"/>
      <c r="C64" s="19"/>
      <c r="D64" s="19"/>
      <c r="E64" s="19"/>
      <c r="F64" s="19"/>
      <c r="G64" s="19"/>
      <c r="H64" s="19"/>
      <c r="I64" s="19"/>
      <c r="J64" s="19"/>
      <c r="K64" s="19"/>
      <c r="L64" s="20"/>
      <c r="M64" s="20"/>
      <c r="N64" s="20"/>
      <c r="O64" s="20"/>
    </row>
    <row r="65" spans="1:17">
      <c r="A65" s="19"/>
      <c r="B65" s="19"/>
      <c r="C65" s="19"/>
      <c r="D65" s="19"/>
      <c r="E65" s="19"/>
      <c r="F65" s="19"/>
      <c r="G65" s="19"/>
      <c r="H65" s="19"/>
      <c r="I65" s="19"/>
      <c r="J65" s="19"/>
      <c r="K65" s="19"/>
      <c r="L65" s="20"/>
      <c r="M65" s="20"/>
      <c r="N65" s="20"/>
      <c r="O65" s="20"/>
    </row>
    <row r="66" spans="1:17">
      <c r="A66" s="19"/>
      <c r="B66" s="19"/>
      <c r="C66" s="19"/>
      <c r="D66" s="19"/>
      <c r="E66" s="19"/>
      <c r="F66" s="19"/>
      <c r="G66" s="19"/>
      <c r="H66" s="19"/>
      <c r="I66" s="19"/>
      <c r="J66" s="19"/>
      <c r="K66" s="19"/>
      <c r="L66" s="20"/>
      <c r="M66" s="20"/>
      <c r="N66" s="20"/>
      <c r="O66" s="20"/>
    </row>
    <row r="67" spans="1:17" ht="19.5" customHeight="1" thickBot="1">
      <c r="A67" s="19"/>
      <c r="B67" s="19"/>
      <c r="C67" s="19"/>
      <c r="D67" s="19"/>
      <c r="E67" s="19"/>
      <c r="F67" s="19"/>
      <c r="G67" s="19"/>
      <c r="H67" s="19"/>
      <c r="I67" s="19"/>
      <c r="J67" s="19"/>
      <c r="K67" s="19"/>
      <c r="L67" s="20"/>
      <c r="M67" s="20"/>
      <c r="N67" s="20"/>
      <c r="O67" s="20"/>
    </row>
    <row r="68" spans="1:17" ht="187.5" customHeight="1" thickBot="1">
      <c r="A68" s="31" t="s">
        <v>100</v>
      </c>
      <c r="B68" s="234" t="s">
        <v>102</v>
      </c>
      <c r="C68" s="235"/>
      <c r="D68" s="235"/>
      <c r="E68" s="236"/>
      <c r="F68" s="19"/>
      <c r="G68" s="19"/>
      <c r="H68" s="19"/>
      <c r="I68" s="19"/>
      <c r="J68" s="19"/>
      <c r="K68" s="19"/>
      <c r="L68" s="20"/>
      <c r="M68" s="20"/>
      <c r="N68" s="20"/>
      <c r="O68" s="20"/>
    </row>
    <row r="69" spans="1:17">
      <c r="A69" s="19"/>
      <c r="B69" s="19"/>
      <c r="C69" s="19"/>
      <c r="D69" s="19"/>
      <c r="E69" s="19"/>
      <c r="F69" s="19"/>
      <c r="G69" s="19"/>
      <c r="H69" s="19"/>
      <c r="I69" s="19"/>
      <c r="J69" s="19"/>
      <c r="K69" s="19"/>
      <c r="L69" s="20"/>
      <c r="M69" s="20"/>
      <c r="N69" s="20"/>
      <c r="O69" s="20"/>
    </row>
    <row r="70" spans="1:17">
      <c r="A70" s="19"/>
      <c r="B70" s="19"/>
      <c r="C70" s="19"/>
      <c r="D70" s="19"/>
      <c r="E70" s="19"/>
      <c r="F70" s="19"/>
      <c r="G70" s="19"/>
      <c r="H70" s="19"/>
      <c r="I70" s="19"/>
      <c r="J70" s="19"/>
      <c r="K70" s="19"/>
      <c r="L70" s="20"/>
      <c r="M70" s="20"/>
      <c r="N70" s="20"/>
      <c r="O70" s="20"/>
      <c r="Q70" s="27"/>
    </row>
    <row r="71" spans="1:17">
      <c r="A71" s="19"/>
      <c r="B71" s="19"/>
      <c r="C71" s="19"/>
      <c r="D71" s="19"/>
      <c r="E71" s="19"/>
      <c r="F71" s="19"/>
      <c r="G71" s="19"/>
      <c r="H71" s="19"/>
      <c r="I71" s="19"/>
      <c r="J71" s="19"/>
      <c r="K71" s="19"/>
      <c r="L71" s="20"/>
      <c r="M71" s="20"/>
      <c r="N71" s="20"/>
      <c r="O71" s="20"/>
    </row>
    <row r="72" spans="1:17" ht="15.75" thickBot="1">
      <c r="A72" s="19"/>
      <c r="B72" s="19"/>
      <c r="C72" s="19"/>
      <c r="D72" s="19"/>
      <c r="E72" s="19"/>
      <c r="F72" s="19"/>
      <c r="G72" s="19"/>
      <c r="H72" s="19"/>
      <c r="I72" s="19"/>
      <c r="J72" s="19"/>
      <c r="K72" s="19"/>
      <c r="L72" s="20"/>
      <c r="M72" s="20"/>
      <c r="N72" s="20"/>
      <c r="O72" s="20"/>
    </row>
    <row r="73" spans="1:17" ht="75.75" customHeight="1" thickBot="1">
      <c r="A73" s="28" t="s">
        <v>101</v>
      </c>
      <c r="B73" s="234" t="s">
        <v>103</v>
      </c>
      <c r="C73" s="235"/>
      <c r="D73" s="235"/>
      <c r="E73" s="236"/>
      <c r="F73" s="19"/>
      <c r="G73" s="19"/>
      <c r="H73" s="19"/>
      <c r="I73" s="19"/>
      <c r="J73" s="19"/>
      <c r="K73" s="19"/>
      <c r="L73" s="20"/>
      <c r="M73" s="20"/>
      <c r="N73" s="20"/>
      <c r="O73" s="20"/>
    </row>
    <row r="74" spans="1:17" ht="18">
      <c r="A74" s="19"/>
      <c r="B74" s="21"/>
      <c r="C74" s="21"/>
      <c r="D74" s="21"/>
      <c r="E74" s="21"/>
      <c r="F74" s="19"/>
      <c r="G74" s="19"/>
      <c r="H74" s="19"/>
      <c r="I74" s="19"/>
      <c r="J74" s="19"/>
      <c r="K74" s="19"/>
      <c r="L74" s="20"/>
      <c r="M74" s="20"/>
      <c r="N74" s="20"/>
      <c r="O74" s="20"/>
    </row>
    <row r="75" spans="1:17" ht="18">
      <c r="A75" s="19"/>
      <c r="B75" s="21"/>
      <c r="C75" s="21"/>
      <c r="D75" s="21"/>
      <c r="E75" s="21"/>
      <c r="F75" s="19"/>
      <c r="G75" s="19"/>
      <c r="H75" s="19"/>
      <c r="I75" s="19"/>
      <c r="J75" s="19"/>
      <c r="K75" s="19"/>
      <c r="L75" s="20"/>
      <c r="M75" s="20"/>
      <c r="N75" s="20"/>
      <c r="O75" s="20"/>
    </row>
    <row r="76" spans="1:17">
      <c r="A76" s="19"/>
      <c r="B76" s="19"/>
      <c r="C76" s="19"/>
      <c r="D76" s="19"/>
      <c r="E76" s="19"/>
      <c r="F76" s="19"/>
      <c r="G76" s="19"/>
      <c r="H76" s="19"/>
      <c r="I76" s="19"/>
      <c r="J76" s="19"/>
      <c r="K76" s="19"/>
      <c r="L76" s="20"/>
      <c r="M76" s="20"/>
      <c r="N76" s="20"/>
      <c r="O76" s="20"/>
    </row>
    <row r="77" spans="1:17" ht="15.75" thickBot="1">
      <c r="A77" s="19"/>
      <c r="B77" s="19"/>
      <c r="C77" s="19"/>
      <c r="D77" s="19"/>
      <c r="E77" s="19"/>
      <c r="F77" s="19"/>
      <c r="G77" s="19"/>
      <c r="H77" s="19"/>
      <c r="I77" s="19"/>
      <c r="J77" s="19"/>
      <c r="K77" s="19"/>
      <c r="L77" s="20"/>
      <c r="M77" s="20"/>
      <c r="N77" s="20"/>
      <c r="O77" s="20"/>
    </row>
    <row r="78" spans="1:17" ht="59.25" customHeight="1" thickBot="1">
      <c r="A78" s="28" t="s">
        <v>105</v>
      </c>
      <c r="B78" s="237" t="s">
        <v>104</v>
      </c>
      <c r="C78" s="238"/>
      <c r="D78" s="238"/>
      <c r="E78" s="239"/>
      <c r="F78" s="19"/>
      <c r="G78" s="19"/>
      <c r="H78" s="19"/>
      <c r="I78" s="19"/>
      <c r="J78" s="19"/>
      <c r="K78" s="19"/>
      <c r="L78" s="20"/>
      <c r="M78" s="20"/>
      <c r="N78" s="20"/>
      <c r="O78" s="20"/>
    </row>
    <row r="79" spans="1:17">
      <c r="A79" s="19"/>
      <c r="B79" s="19"/>
      <c r="C79" s="19"/>
      <c r="D79" s="19"/>
      <c r="E79" s="19"/>
      <c r="F79" s="19"/>
      <c r="G79" s="19"/>
      <c r="H79" s="19"/>
      <c r="I79" s="19"/>
      <c r="J79" s="19"/>
      <c r="K79" s="19"/>
      <c r="L79" s="20"/>
      <c r="M79" s="20"/>
      <c r="N79" s="20"/>
      <c r="O79" s="20"/>
    </row>
    <row r="80" spans="1:17">
      <c r="A80" s="19"/>
      <c r="B80" s="19"/>
      <c r="C80" s="19"/>
      <c r="D80" s="19"/>
      <c r="E80" s="19"/>
      <c r="F80" s="19"/>
      <c r="G80" s="19"/>
      <c r="H80" s="19"/>
      <c r="I80" s="19"/>
      <c r="J80" s="19"/>
      <c r="K80" s="19"/>
      <c r="L80" s="20"/>
      <c r="M80" s="20"/>
      <c r="N80" s="20"/>
      <c r="O80" s="20"/>
    </row>
    <row r="81" spans="1:15">
      <c r="A81" s="19"/>
      <c r="B81" s="19"/>
      <c r="C81" s="19"/>
      <c r="D81" s="19"/>
      <c r="E81" s="19"/>
      <c r="F81" s="19"/>
      <c r="G81" s="19"/>
      <c r="H81" s="19"/>
      <c r="I81" s="19"/>
      <c r="J81" s="19"/>
      <c r="K81" s="19"/>
      <c r="L81" s="20"/>
      <c r="M81" s="20"/>
      <c r="N81" s="20"/>
      <c r="O81" s="20"/>
    </row>
    <row r="82" spans="1:15">
      <c r="A82" s="19"/>
      <c r="B82" s="19"/>
      <c r="C82" s="19"/>
      <c r="D82" s="19"/>
      <c r="E82" s="19"/>
      <c r="F82" s="19"/>
      <c r="G82" s="19"/>
      <c r="H82" s="19"/>
      <c r="I82" s="19"/>
      <c r="J82" s="19"/>
      <c r="K82" s="19"/>
      <c r="L82" s="20"/>
      <c r="M82" s="20"/>
      <c r="N82" s="20"/>
      <c r="O82" s="20"/>
    </row>
    <row r="83" spans="1:15">
      <c r="A83" s="19"/>
      <c r="B83" s="19"/>
      <c r="C83" s="19"/>
      <c r="D83" s="19"/>
      <c r="E83" s="19"/>
      <c r="F83" s="19"/>
      <c r="G83" s="19"/>
      <c r="H83" s="19"/>
      <c r="I83" s="19"/>
      <c r="J83" s="19"/>
      <c r="K83" s="19"/>
      <c r="L83" s="20"/>
      <c r="M83" s="20"/>
      <c r="N83" s="20"/>
      <c r="O83" s="20"/>
    </row>
    <row r="84" spans="1:15">
      <c r="A84" s="19"/>
      <c r="B84" s="19"/>
      <c r="C84" s="19"/>
      <c r="D84" s="19"/>
      <c r="E84" s="19"/>
      <c r="F84" s="19"/>
      <c r="G84" s="19"/>
      <c r="H84" s="19"/>
      <c r="I84" s="19"/>
      <c r="J84" s="19"/>
      <c r="K84" s="19"/>
      <c r="L84" s="20"/>
      <c r="M84" s="20"/>
      <c r="N84" s="20"/>
      <c r="O84" s="20"/>
    </row>
    <row r="85" spans="1:15">
      <c r="A85" s="19"/>
      <c r="B85" s="19"/>
      <c r="C85" s="19"/>
      <c r="D85" s="19"/>
      <c r="E85" s="19"/>
      <c r="F85" s="19"/>
      <c r="G85" s="19"/>
      <c r="H85" s="19"/>
      <c r="I85" s="19"/>
      <c r="J85" s="19"/>
      <c r="K85" s="19"/>
      <c r="L85" s="20"/>
      <c r="M85" s="20"/>
      <c r="N85" s="20"/>
      <c r="O85" s="20"/>
    </row>
    <row r="86" spans="1:15">
      <c r="A86" s="19"/>
      <c r="B86" s="19"/>
      <c r="C86" s="19"/>
      <c r="D86" s="19"/>
      <c r="E86" s="19"/>
      <c r="F86" s="19"/>
      <c r="G86" s="19"/>
      <c r="H86" s="19"/>
      <c r="I86" s="19"/>
      <c r="J86" s="19"/>
      <c r="K86" s="19"/>
      <c r="L86" s="20"/>
      <c r="M86" s="20"/>
      <c r="N86" s="20"/>
      <c r="O86" s="20"/>
    </row>
    <row r="87" spans="1:15">
      <c r="A87" s="19"/>
      <c r="B87" s="19"/>
      <c r="C87" s="19"/>
      <c r="D87" s="19"/>
      <c r="E87" s="19"/>
      <c r="F87" s="19"/>
      <c r="G87" s="19"/>
      <c r="H87" s="19"/>
      <c r="I87" s="19"/>
      <c r="J87" s="19"/>
      <c r="K87" s="19"/>
      <c r="L87" s="20"/>
      <c r="M87" s="20"/>
      <c r="N87" s="20"/>
      <c r="O87" s="20"/>
    </row>
    <row r="88" spans="1:15">
      <c r="A88" s="19"/>
      <c r="B88" s="19"/>
      <c r="C88" s="19"/>
      <c r="D88" s="19"/>
      <c r="E88" s="19"/>
      <c r="F88" s="19"/>
      <c r="G88" s="19"/>
      <c r="H88" s="19"/>
      <c r="I88" s="19"/>
      <c r="J88" s="19"/>
      <c r="K88" s="19"/>
      <c r="L88" s="20"/>
      <c r="M88" s="20"/>
      <c r="N88" s="20"/>
      <c r="O88" s="20"/>
    </row>
    <row r="89" spans="1:15">
      <c r="A89" s="19"/>
      <c r="B89" s="19"/>
      <c r="C89" s="19"/>
      <c r="D89" s="19"/>
      <c r="E89" s="19"/>
      <c r="F89" s="19"/>
      <c r="G89" s="19"/>
      <c r="H89" s="19"/>
      <c r="I89" s="19"/>
      <c r="J89" s="19"/>
      <c r="K89" s="19"/>
      <c r="L89" s="20"/>
      <c r="M89" s="20"/>
      <c r="N89" s="20"/>
      <c r="O89" s="20"/>
    </row>
  </sheetData>
  <mergeCells count="9">
    <mergeCell ref="B73:E73"/>
    <mergeCell ref="B78:E78"/>
    <mergeCell ref="A3:L3"/>
    <mergeCell ref="B9:E9"/>
    <mergeCell ref="B17:E17"/>
    <mergeCell ref="B29:E29"/>
    <mergeCell ref="B40:E40"/>
    <mergeCell ref="B68:E68"/>
    <mergeCell ref="B56:E56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E21"/>
  <sheetViews>
    <sheetView zoomScale="70" zoomScaleNormal="70" workbookViewId="0">
      <selection activeCell="C6" sqref="C6"/>
    </sheetView>
  </sheetViews>
  <sheetFormatPr defaultRowHeight="15"/>
  <cols>
    <col min="1" max="1" width="91.140625" customWidth="1"/>
    <col min="2" max="2" width="36.7109375" customWidth="1"/>
    <col min="3" max="3" width="30" customWidth="1"/>
    <col min="4" max="4" width="29.28515625" customWidth="1"/>
    <col min="5" max="5" width="28.42578125" customWidth="1"/>
    <col min="6" max="6" width="12.42578125" customWidth="1"/>
  </cols>
  <sheetData>
    <row r="1" spans="1:5" ht="88.5" customHeight="1" thickBot="1">
      <c r="A1" s="246" t="s">
        <v>32</v>
      </c>
      <c r="B1" s="247"/>
      <c r="C1" s="248"/>
    </row>
    <row r="2" spans="1:5" ht="91.5" customHeight="1">
      <c r="A2" s="2"/>
      <c r="B2" s="5" t="s">
        <v>9</v>
      </c>
      <c r="C2" s="3" t="s">
        <v>10</v>
      </c>
    </row>
    <row r="3" spans="1:5" ht="64.5" customHeight="1">
      <c r="A3" s="46" t="s">
        <v>89</v>
      </c>
      <c r="B3" s="228"/>
      <c r="C3" s="229"/>
    </row>
    <row r="4" spans="1:5" ht="56.25" customHeight="1">
      <c r="A4" s="46" t="s">
        <v>74</v>
      </c>
      <c r="B4" s="228"/>
      <c r="C4" s="230"/>
    </row>
    <row r="5" spans="1:5" ht="61.5" customHeight="1">
      <c r="A5" s="46" t="s">
        <v>90</v>
      </c>
      <c r="B5" s="231"/>
      <c r="C5" s="232"/>
    </row>
    <row r="6" spans="1:5" ht="43.5" customHeight="1">
      <c r="A6" s="6" t="s">
        <v>11</v>
      </c>
      <c r="B6" s="227">
        <f>B3+B4+B5</f>
        <v>0</v>
      </c>
      <c r="C6" s="233">
        <f>C3+C4+C5</f>
        <v>0</v>
      </c>
    </row>
    <row r="11" spans="1:5" ht="15.75" thickBot="1"/>
    <row r="12" spans="1:5" ht="99.75" customHeight="1" thickBot="1">
      <c r="A12" s="15" t="s">
        <v>12</v>
      </c>
      <c r="B12" s="16" t="s">
        <v>13</v>
      </c>
      <c r="C12" s="17" t="s">
        <v>14</v>
      </c>
      <c r="D12" s="18" t="s">
        <v>15</v>
      </c>
      <c r="E12" s="18" t="s">
        <v>16</v>
      </c>
    </row>
    <row r="13" spans="1:5" ht="27.75" customHeight="1">
      <c r="A13" s="224" t="s">
        <v>106</v>
      </c>
      <c r="B13" s="80">
        <f>'Of. Tomografia Adulto'!R3</f>
        <v>0</v>
      </c>
      <c r="C13" s="81">
        <f>'Of. Tomografia Adulto'!K56</f>
        <v>0</v>
      </c>
      <c r="D13" s="81">
        <f>'Of. Tomografia Adulto'!N19</f>
        <v>0</v>
      </c>
      <c r="E13" s="81">
        <f>'Of. Tomografia Adulto'!O19</f>
        <v>0</v>
      </c>
    </row>
    <row r="14" spans="1:5" ht="27.75" customHeight="1">
      <c r="A14" s="225" t="s">
        <v>75</v>
      </c>
      <c r="B14" s="143">
        <f>C4</f>
        <v>0</v>
      </c>
      <c r="C14" s="144">
        <f>'Of. Tomografia Adulto'!K57</f>
        <v>0</v>
      </c>
      <c r="D14" s="144">
        <f>'Of. Tomografia Adulto'!I57</f>
        <v>0</v>
      </c>
      <c r="E14" s="144">
        <f>'Of. Tomografia Adulto'!J57</f>
        <v>0</v>
      </c>
    </row>
    <row r="15" spans="1:5" ht="27.75" customHeight="1" thickBot="1">
      <c r="A15" s="226" t="s">
        <v>88</v>
      </c>
      <c r="B15" s="109">
        <f>C5</f>
        <v>0</v>
      </c>
      <c r="C15" s="111">
        <f>'Of. Tomografia Infantil'!I34</f>
        <v>0</v>
      </c>
      <c r="D15" s="111">
        <f>'Of. Tomografia Infantil'!G34</f>
        <v>0</v>
      </c>
      <c r="E15" s="111">
        <f>'Of. Tomografia Infantil'!H34</f>
        <v>0</v>
      </c>
    </row>
    <row r="16" spans="1:5" ht="27" thickBot="1">
      <c r="A16" s="14" t="s">
        <v>17</v>
      </c>
      <c r="B16" s="110">
        <f>B13+B14+B15</f>
        <v>0</v>
      </c>
      <c r="C16" s="112">
        <f>D16+E16</f>
        <v>0</v>
      </c>
      <c r="D16" s="112">
        <f>D13+D14+D15</f>
        <v>0</v>
      </c>
      <c r="E16" s="112">
        <f>E13+E14+E15</f>
        <v>0</v>
      </c>
    </row>
    <row r="17" spans="3:5">
      <c r="C17" s="33"/>
      <c r="D17" s="33"/>
      <c r="E17" s="33"/>
    </row>
    <row r="20" spans="3:5">
      <c r="C20" s="33"/>
      <c r="D20" s="33"/>
      <c r="E20" s="33"/>
    </row>
    <row r="21" spans="3:5">
      <c r="C21" s="33"/>
      <c r="D21" s="33"/>
      <c r="E21" s="33"/>
    </row>
  </sheetData>
  <sheetProtection algorithmName="SHA-512" hashValue="jUw7piPu52ECCjm0Yg1nSaU8Nj7d2Cza0fNwYkgNij1Wr7XlSAlOb2NKJKkEwW8nJOM83/KKfAhHzrE3asSv8Q==" saltValue="4m5MqcjUxG9i+OdJHOJNQQ==" spinCount="100000" sheet="1" objects="1" scenarios="1"/>
  <mergeCells count="1">
    <mergeCell ref="A1:C1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AK60"/>
  <sheetViews>
    <sheetView tabSelected="1" topLeftCell="A22" zoomScale="70" zoomScaleNormal="70" workbookViewId="0">
      <selection activeCell="B34" sqref="B34"/>
    </sheetView>
  </sheetViews>
  <sheetFormatPr defaultRowHeight="15"/>
  <cols>
    <col min="1" max="1" width="23" customWidth="1"/>
    <col min="2" max="2" width="96.7109375" customWidth="1"/>
    <col min="3" max="3" width="17.7109375" hidden="1" customWidth="1"/>
    <col min="4" max="4" width="18.7109375" hidden="1" customWidth="1"/>
    <col min="5" max="5" width="19.42578125" customWidth="1"/>
    <col min="6" max="7" width="0.42578125" hidden="1" customWidth="1"/>
    <col min="8" max="8" width="26.140625" hidden="1" customWidth="1"/>
    <col min="9" max="9" width="24.7109375" customWidth="1"/>
    <col min="10" max="10" width="29" customWidth="1"/>
    <col min="11" max="11" width="24.85546875" customWidth="1"/>
    <col min="12" max="12" width="34.85546875" customWidth="1"/>
    <col min="13" max="13" width="27.28515625" customWidth="1"/>
    <col min="14" max="14" width="21.28515625" hidden="1" customWidth="1"/>
    <col min="15" max="15" width="29" hidden="1" customWidth="1"/>
    <col min="16" max="16" width="0.5703125" hidden="1" customWidth="1"/>
    <col min="17" max="17" width="25.42578125" customWidth="1"/>
    <col min="18" max="18" width="13.42578125" customWidth="1"/>
    <col min="31" max="31" width="10.7109375" customWidth="1"/>
  </cols>
  <sheetData>
    <row r="1" spans="1:19" ht="75" customHeight="1" thickBot="1">
      <c r="A1" s="271" t="s">
        <v>38</v>
      </c>
      <c r="B1" s="272"/>
      <c r="C1" s="272"/>
      <c r="D1" s="272"/>
      <c r="E1" s="272"/>
      <c r="F1" s="272"/>
      <c r="G1" s="272"/>
      <c r="H1" s="272"/>
      <c r="I1" s="272"/>
      <c r="J1" s="272"/>
      <c r="K1" s="272"/>
      <c r="L1" s="272"/>
      <c r="M1" s="272"/>
      <c r="N1" s="272"/>
      <c r="O1" s="272"/>
      <c r="P1" s="272"/>
      <c r="Q1" s="272"/>
      <c r="R1" s="273"/>
    </row>
    <row r="2" spans="1:19" ht="15.75" thickBot="1">
      <c r="A2" s="269"/>
      <c r="B2" s="269"/>
      <c r="C2" s="269"/>
      <c r="D2" s="270"/>
      <c r="E2" s="270"/>
      <c r="F2" s="270"/>
      <c r="G2" s="270"/>
      <c r="H2" s="270"/>
      <c r="I2" s="270"/>
      <c r="J2" s="270"/>
      <c r="K2" s="270"/>
      <c r="L2" s="270"/>
      <c r="M2" s="270"/>
      <c r="N2" s="270"/>
      <c r="O2" s="270"/>
      <c r="P2" s="270"/>
      <c r="Q2" s="270"/>
      <c r="R2" s="269"/>
    </row>
    <row r="3" spans="1:19" ht="75" customHeight="1" thickBot="1">
      <c r="A3" s="36" t="s">
        <v>39</v>
      </c>
      <c r="B3" s="37"/>
      <c r="C3" s="253" t="s">
        <v>0</v>
      </c>
      <c r="D3" s="254"/>
      <c r="E3" s="254"/>
      <c r="F3" s="254"/>
      <c r="G3" s="254"/>
      <c r="H3" s="254"/>
      <c r="I3" s="254"/>
      <c r="J3" s="254"/>
      <c r="K3" s="254"/>
      <c r="L3" s="254"/>
      <c r="M3" s="254"/>
      <c r="N3" s="254"/>
      <c r="O3" s="254"/>
      <c r="P3" s="259"/>
      <c r="Q3" s="126"/>
      <c r="R3" s="108">
        <f>'Oferta Total Tomografia'!C3*100%</f>
        <v>0</v>
      </c>
    </row>
    <row r="4" spans="1:19" ht="65.25" customHeight="1" thickBot="1">
      <c r="A4" s="7" t="s">
        <v>2</v>
      </c>
      <c r="B4" s="8" t="s">
        <v>1</v>
      </c>
      <c r="C4" s="11" t="s">
        <v>31</v>
      </c>
      <c r="D4" s="104" t="s">
        <v>3</v>
      </c>
      <c r="E4" s="105" t="s">
        <v>37</v>
      </c>
      <c r="F4" s="280"/>
      <c r="G4" s="281"/>
      <c r="H4" s="106"/>
      <c r="I4" s="104" t="s">
        <v>6</v>
      </c>
      <c r="J4" s="107" t="s">
        <v>18</v>
      </c>
      <c r="K4" s="107" t="s">
        <v>4</v>
      </c>
      <c r="L4" s="107" t="s">
        <v>30</v>
      </c>
      <c r="M4" s="107" t="s">
        <v>5</v>
      </c>
      <c r="N4" s="107" t="s">
        <v>8</v>
      </c>
      <c r="O4" s="107" t="s">
        <v>20</v>
      </c>
      <c r="P4" s="263" t="s">
        <v>7</v>
      </c>
      <c r="Q4" s="264"/>
      <c r="R4" s="265"/>
      <c r="S4" s="1"/>
    </row>
    <row r="5" spans="1:19" ht="15" customHeight="1" thickBot="1">
      <c r="A5" s="137" t="s">
        <v>44</v>
      </c>
      <c r="B5" s="138" t="s">
        <v>45</v>
      </c>
      <c r="C5" s="149">
        <v>6</v>
      </c>
      <c r="D5" s="145">
        <v>28</v>
      </c>
      <c r="E5" s="148">
        <f t="shared" ref="E5:E18" si="0">D5/12+C5</f>
        <v>8.3333333333333339</v>
      </c>
      <c r="F5" s="282"/>
      <c r="G5" s="283"/>
      <c r="H5" s="91"/>
      <c r="I5" s="61">
        <f>E5*1/E19</f>
        <v>1.8535681186283594E-2</v>
      </c>
      <c r="J5" s="92">
        <f>R3*I5</f>
        <v>0</v>
      </c>
      <c r="K5" s="57">
        <v>86.76</v>
      </c>
      <c r="L5" s="58">
        <v>200</v>
      </c>
      <c r="M5" s="58">
        <f t="shared" ref="M5:M18" si="1">K5+L5</f>
        <v>286.76</v>
      </c>
      <c r="N5" s="58">
        <f t="shared" ref="N5:N18" si="2">J5*K5</f>
        <v>0</v>
      </c>
      <c r="O5" s="58">
        <f t="shared" ref="O5:O18" si="3">J5*L5</f>
        <v>0</v>
      </c>
      <c r="P5" s="266">
        <f t="shared" ref="P5:P18" si="4">M5*J5</f>
        <v>0</v>
      </c>
      <c r="Q5" s="267"/>
      <c r="R5" s="268"/>
    </row>
    <row r="6" spans="1:19" ht="15.75" thickBot="1">
      <c r="A6" s="139" t="s">
        <v>47</v>
      </c>
      <c r="B6" s="44" t="s">
        <v>46</v>
      </c>
      <c r="C6" s="64">
        <v>17</v>
      </c>
      <c r="D6" s="146">
        <v>95</v>
      </c>
      <c r="E6" s="150">
        <f t="shared" si="0"/>
        <v>24.916666666666668</v>
      </c>
      <c r="F6" s="284"/>
      <c r="G6" s="285"/>
      <c r="H6" s="88"/>
      <c r="I6" s="62">
        <f>E6*1/E19</f>
        <v>5.5421686746987948E-2</v>
      </c>
      <c r="J6" s="67">
        <f>R3*I6</f>
        <v>0</v>
      </c>
      <c r="K6" s="59">
        <v>101.1</v>
      </c>
      <c r="L6" s="58">
        <v>200</v>
      </c>
      <c r="M6" s="58">
        <f t="shared" si="1"/>
        <v>301.10000000000002</v>
      </c>
      <c r="N6" s="58">
        <f t="shared" si="2"/>
        <v>0</v>
      </c>
      <c r="O6" s="58">
        <f t="shared" si="3"/>
        <v>0</v>
      </c>
      <c r="P6" s="260">
        <f>M6*J6</f>
        <v>0</v>
      </c>
      <c r="Q6" s="261"/>
      <c r="R6" s="262"/>
    </row>
    <row r="7" spans="1:19" ht="14.25" customHeight="1" thickBot="1">
      <c r="A7" s="140" t="s">
        <v>60</v>
      </c>
      <c r="B7" s="141" t="s">
        <v>48</v>
      </c>
      <c r="C7" s="64">
        <v>3</v>
      </c>
      <c r="D7" s="146">
        <v>12</v>
      </c>
      <c r="E7" s="150">
        <f t="shared" si="0"/>
        <v>4</v>
      </c>
      <c r="F7" s="284"/>
      <c r="G7" s="285"/>
      <c r="H7" s="86"/>
      <c r="I7" s="61">
        <f>E7*1/E19</f>
        <v>8.8971269694161255E-3</v>
      </c>
      <c r="J7" s="68">
        <f>R3*I7</f>
        <v>0</v>
      </c>
      <c r="K7" s="59">
        <v>86.76</v>
      </c>
      <c r="L7" s="58">
        <v>200</v>
      </c>
      <c r="M7" s="58">
        <f t="shared" si="1"/>
        <v>286.76</v>
      </c>
      <c r="N7" s="58">
        <f t="shared" si="2"/>
        <v>0</v>
      </c>
      <c r="O7" s="58">
        <f t="shared" si="3"/>
        <v>0</v>
      </c>
      <c r="P7" s="260">
        <f t="shared" si="4"/>
        <v>0</v>
      </c>
      <c r="Q7" s="261"/>
      <c r="R7" s="262"/>
    </row>
    <row r="8" spans="1:19" ht="14.25" customHeight="1" thickBot="1">
      <c r="A8" s="140" t="s">
        <v>61</v>
      </c>
      <c r="B8" s="141" t="s">
        <v>49</v>
      </c>
      <c r="C8" s="64">
        <v>17</v>
      </c>
      <c r="D8" s="146">
        <v>129</v>
      </c>
      <c r="E8" s="150">
        <f t="shared" si="0"/>
        <v>27.75</v>
      </c>
      <c r="F8" s="284"/>
      <c r="G8" s="285"/>
      <c r="H8" s="86"/>
      <c r="I8" s="61">
        <f>E8*1/E19</f>
        <v>6.1723818350324366E-2</v>
      </c>
      <c r="J8" s="68">
        <f>R3*I8</f>
        <v>0</v>
      </c>
      <c r="K8" s="65">
        <v>86.75</v>
      </c>
      <c r="L8" s="58">
        <v>200</v>
      </c>
      <c r="M8" s="58">
        <f t="shared" si="1"/>
        <v>286.75</v>
      </c>
      <c r="N8" s="58">
        <f t="shared" si="2"/>
        <v>0</v>
      </c>
      <c r="O8" s="58">
        <f t="shared" si="3"/>
        <v>0</v>
      </c>
      <c r="P8" s="260">
        <f t="shared" si="4"/>
        <v>0</v>
      </c>
      <c r="Q8" s="261"/>
      <c r="R8" s="262"/>
    </row>
    <row r="9" spans="1:19" ht="15" customHeight="1" thickBot="1">
      <c r="A9" s="140" t="s">
        <v>62</v>
      </c>
      <c r="B9" s="141" t="s">
        <v>50</v>
      </c>
      <c r="C9" s="64">
        <v>6</v>
      </c>
      <c r="D9" s="146">
        <v>38</v>
      </c>
      <c r="E9" s="150">
        <f t="shared" si="0"/>
        <v>9.1666666666666661</v>
      </c>
      <c r="F9" s="284"/>
      <c r="G9" s="285"/>
      <c r="H9" s="86"/>
      <c r="I9" s="61">
        <f>E9*1/E19</f>
        <v>2.0389249304911952E-2</v>
      </c>
      <c r="J9" s="68">
        <f>R3*I9</f>
        <v>0</v>
      </c>
      <c r="K9" s="65">
        <v>86.75</v>
      </c>
      <c r="L9" s="58">
        <v>200</v>
      </c>
      <c r="M9" s="58">
        <f t="shared" si="1"/>
        <v>286.75</v>
      </c>
      <c r="N9" s="58">
        <f t="shared" si="2"/>
        <v>0</v>
      </c>
      <c r="O9" s="58">
        <f t="shared" si="3"/>
        <v>0</v>
      </c>
      <c r="P9" s="260">
        <f t="shared" si="4"/>
        <v>0</v>
      </c>
      <c r="Q9" s="261"/>
      <c r="R9" s="262"/>
    </row>
    <row r="10" spans="1:19" ht="15" customHeight="1" thickBot="1">
      <c r="A10" s="140" t="s">
        <v>63</v>
      </c>
      <c r="B10" s="141" t="s">
        <v>51</v>
      </c>
      <c r="C10" s="64">
        <v>1</v>
      </c>
      <c r="D10" s="146">
        <v>1</v>
      </c>
      <c r="E10" s="150">
        <f t="shared" si="0"/>
        <v>1.0833333333333333</v>
      </c>
      <c r="F10" s="284"/>
      <c r="G10" s="285"/>
      <c r="H10" s="86"/>
      <c r="I10" s="61">
        <f>E10*1/E19</f>
        <v>2.4096385542168672E-3</v>
      </c>
      <c r="J10" s="68">
        <f>R3*I10</f>
        <v>0</v>
      </c>
      <c r="K10" s="65">
        <v>97.44</v>
      </c>
      <c r="L10" s="58">
        <v>200</v>
      </c>
      <c r="M10" s="58">
        <f t="shared" si="1"/>
        <v>297.44</v>
      </c>
      <c r="N10" s="58">
        <f t="shared" si="2"/>
        <v>0</v>
      </c>
      <c r="O10" s="58">
        <f t="shared" si="3"/>
        <v>0</v>
      </c>
      <c r="P10" s="260">
        <f t="shared" si="4"/>
        <v>0</v>
      </c>
      <c r="Q10" s="261"/>
      <c r="R10" s="262"/>
    </row>
    <row r="11" spans="1:19" ht="15" customHeight="1" thickBot="1">
      <c r="A11" s="140" t="s">
        <v>64</v>
      </c>
      <c r="B11" s="141" t="s">
        <v>52</v>
      </c>
      <c r="C11" s="64">
        <v>102</v>
      </c>
      <c r="D11" s="146">
        <v>572</v>
      </c>
      <c r="E11" s="150">
        <f t="shared" si="0"/>
        <v>149.66666666666666</v>
      </c>
      <c r="F11" s="284"/>
      <c r="G11" s="285"/>
      <c r="H11" s="86"/>
      <c r="I11" s="61">
        <f>E11*1/E19</f>
        <v>0.33290083410565335</v>
      </c>
      <c r="J11" s="68">
        <f>R3*I11</f>
        <v>0</v>
      </c>
      <c r="K11" s="65">
        <v>97.44</v>
      </c>
      <c r="L11" s="58">
        <v>200</v>
      </c>
      <c r="M11" s="58">
        <f t="shared" si="1"/>
        <v>297.44</v>
      </c>
      <c r="N11" s="58">
        <f t="shared" si="2"/>
        <v>0</v>
      </c>
      <c r="O11" s="58">
        <f t="shared" si="3"/>
        <v>0</v>
      </c>
      <c r="P11" s="260">
        <f t="shared" si="4"/>
        <v>0</v>
      </c>
      <c r="Q11" s="261"/>
      <c r="R11" s="262"/>
    </row>
    <row r="12" spans="1:19" s="177" customFormat="1" ht="15" customHeight="1" thickBot="1">
      <c r="A12" s="140" t="s">
        <v>65</v>
      </c>
      <c r="B12" s="141" t="s">
        <v>53</v>
      </c>
      <c r="C12" s="64">
        <v>1</v>
      </c>
      <c r="D12" s="146">
        <v>0</v>
      </c>
      <c r="E12" s="150">
        <f t="shared" si="0"/>
        <v>1</v>
      </c>
      <c r="F12" s="282"/>
      <c r="G12" s="283"/>
      <c r="H12" s="117"/>
      <c r="I12" s="61">
        <f>E12*1/E19</f>
        <v>2.2242817423540314E-3</v>
      </c>
      <c r="J12" s="68">
        <f>R3*I12</f>
        <v>0</v>
      </c>
      <c r="K12" s="115">
        <v>138.63</v>
      </c>
      <c r="L12" s="58">
        <v>200</v>
      </c>
      <c r="M12" s="58">
        <f>K12+L12</f>
        <v>338.63</v>
      </c>
      <c r="N12" s="58">
        <f t="shared" si="2"/>
        <v>0</v>
      </c>
      <c r="O12" s="58">
        <f t="shared" si="3"/>
        <v>0</v>
      </c>
      <c r="P12" s="260">
        <f t="shared" si="4"/>
        <v>0</v>
      </c>
      <c r="Q12" s="261"/>
      <c r="R12" s="262"/>
    </row>
    <row r="13" spans="1:19" ht="15.75" customHeight="1" thickBot="1">
      <c r="A13" s="142" t="s">
        <v>66</v>
      </c>
      <c r="B13" s="45" t="s">
        <v>54</v>
      </c>
      <c r="C13" s="64">
        <v>2</v>
      </c>
      <c r="D13" s="146">
        <v>8</v>
      </c>
      <c r="E13" s="150">
        <f t="shared" si="0"/>
        <v>2.6666666666666665</v>
      </c>
      <c r="F13" s="284"/>
      <c r="G13" s="285"/>
      <c r="H13" s="86"/>
      <c r="I13" s="61">
        <f>E13*1/E19</f>
        <v>5.9314179796107497E-3</v>
      </c>
      <c r="J13" s="68">
        <f>R3*I13</f>
        <v>0</v>
      </c>
      <c r="K13" s="65">
        <v>86.75</v>
      </c>
      <c r="L13" s="58">
        <v>200</v>
      </c>
      <c r="M13" s="58">
        <f t="shared" si="1"/>
        <v>286.75</v>
      </c>
      <c r="N13" s="58">
        <f t="shared" si="2"/>
        <v>0</v>
      </c>
      <c r="O13" s="58">
        <f t="shared" si="3"/>
        <v>0</v>
      </c>
      <c r="P13" s="260">
        <f t="shared" si="4"/>
        <v>0</v>
      </c>
      <c r="Q13" s="261"/>
      <c r="R13" s="262"/>
    </row>
    <row r="14" spans="1:19" ht="15" customHeight="1" thickBot="1">
      <c r="A14" s="140" t="s">
        <v>67</v>
      </c>
      <c r="B14" s="141" t="s">
        <v>55</v>
      </c>
      <c r="C14" s="64">
        <v>1</v>
      </c>
      <c r="D14" s="146">
        <v>3</v>
      </c>
      <c r="E14" s="150">
        <f t="shared" si="0"/>
        <v>1.25</v>
      </c>
      <c r="F14" s="284"/>
      <c r="G14" s="285"/>
      <c r="H14" s="86"/>
      <c r="I14" s="61">
        <f>E14*1/E19</f>
        <v>2.780352177942539E-3</v>
      </c>
      <c r="J14" s="68">
        <f>R3*I14</f>
        <v>0</v>
      </c>
      <c r="K14" s="65">
        <v>86.75</v>
      </c>
      <c r="L14" s="58">
        <v>200</v>
      </c>
      <c r="M14" s="58">
        <f t="shared" si="1"/>
        <v>286.75</v>
      </c>
      <c r="N14" s="58">
        <f t="shared" si="2"/>
        <v>0</v>
      </c>
      <c r="O14" s="58">
        <f t="shared" si="3"/>
        <v>0</v>
      </c>
      <c r="P14" s="260">
        <f t="shared" si="4"/>
        <v>0</v>
      </c>
      <c r="Q14" s="261"/>
      <c r="R14" s="262"/>
    </row>
    <row r="15" spans="1:19" ht="15" customHeight="1" thickBot="1">
      <c r="A15" s="140" t="s">
        <v>68</v>
      </c>
      <c r="B15" s="141" t="s">
        <v>56</v>
      </c>
      <c r="C15" s="64">
        <v>54</v>
      </c>
      <c r="D15" s="146">
        <v>212</v>
      </c>
      <c r="E15" s="150">
        <f t="shared" si="0"/>
        <v>71.666666666666671</v>
      </c>
      <c r="F15" s="284"/>
      <c r="G15" s="285"/>
      <c r="H15" s="86"/>
      <c r="I15" s="61">
        <f>E15*1/E19</f>
        <v>0.15940685820203893</v>
      </c>
      <c r="J15" s="68">
        <f>R3*I15</f>
        <v>0</v>
      </c>
      <c r="K15" s="65">
        <v>136.41</v>
      </c>
      <c r="L15" s="58">
        <v>200</v>
      </c>
      <c r="M15" s="58">
        <f t="shared" si="1"/>
        <v>336.40999999999997</v>
      </c>
      <c r="N15" s="58">
        <f t="shared" si="2"/>
        <v>0</v>
      </c>
      <c r="O15" s="58">
        <f t="shared" si="3"/>
        <v>0</v>
      </c>
      <c r="P15" s="260">
        <f t="shared" si="4"/>
        <v>0</v>
      </c>
      <c r="Q15" s="261"/>
      <c r="R15" s="262"/>
    </row>
    <row r="16" spans="1:19" ht="15" customHeight="1" thickBot="1">
      <c r="A16" s="140" t="s">
        <v>69</v>
      </c>
      <c r="B16" s="141" t="s">
        <v>57</v>
      </c>
      <c r="C16" s="64">
        <v>54</v>
      </c>
      <c r="D16" s="146">
        <v>290</v>
      </c>
      <c r="E16" s="150">
        <f t="shared" si="0"/>
        <v>78.166666666666671</v>
      </c>
      <c r="F16" s="284"/>
      <c r="G16" s="285"/>
      <c r="H16" s="86"/>
      <c r="I16" s="61">
        <f>E16*1/E19</f>
        <v>0.17386468952734013</v>
      </c>
      <c r="J16" s="68">
        <f>R3*I16</f>
        <v>0</v>
      </c>
      <c r="K16" s="65">
        <v>138.63</v>
      </c>
      <c r="L16" s="58">
        <v>200</v>
      </c>
      <c r="M16" s="58">
        <f t="shared" si="1"/>
        <v>338.63</v>
      </c>
      <c r="N16" s="58">
        <f t="shared" si="2"/>
        <v>0</v>
      </c>
      <c r="O16" s="58">
        <f t="shared" si="3"/>
        <v>0</v>
      </c>
      <c r="P16" s="260">
        <f>M16*J16</f>
        <v>0</v>
      </c>
      <c r="Q16" s="261"/>
      <c r="R16" s="262"/>
    </row>
    <row r="17" spans="1:19" ht="15" customHeight="1" thickBot="1">
      <c r="A17" s="140" t="s">
        <v>70</v>
      </c>
      <c r="B17" s="141" t="s">
        <v>58</v>
      </c>
      <c r="C17" s="64">
        <v>5</v>
      </c>
      <c r="D17" s="146">
        <v>53</v>
      </c>
      <c r="E17" s="150">
        <f t="shared" si="0"/>
        <v>9.4166666666666679</v>
      </c>
      <c r="F17" s="284"/>
      <c r="G17" s="285"/>
      <c r="H17" s="86"/>
      <c r="I17" s="61">
        <f>E17*1/E19</f>
        <v>2.0945319740500463E-2</v>
      </c>
      <c r="J17" s="68">
        <f>R3*I17</f>
        <v>0</v>
      </c>
      <c r="K17" s="65">
        <v>86.75</v>
      </c>
      <c r="L17" s="58">
        <v>200</v>
      </c>
      <c r="M17" s="58">
        <f t="shared" si="1"/>
        <v>286.75</v>
      </c>
      <c r="N17" s="58">
        <f t="shared" si="2"/>
        <v>0</v>
      </c>
      <c r="O17" s="58">
        <f t="shared" si="3"/>
        <v>0</v>
      </c>
      <c r="P17" s="260">
        <f t="shared" si="4"/>
        <v>0</v>
      </c>
      <c r="Q17" s="261"/>
      <c r="R17" s="262"/>
    </row>
    <row r="18" spans="1:19" ht="18" customHeight="1" thickBot="1">
      <c r="A18" s="140" t="s">
        <v>71</v>
      </c>
      <c r="B18" s="141" t="s">
        <v>59</v>
      </c>
      <c r="C18" s="64">
        <v>42</v>
      </c>
      <c r="D18" s="146">
        <v>222</v>
      </c>
      <c r="E18" s="150">
        <f t="shared" si="0"/>
        <v>60.5</v>
      </c>
      <c r="F18" s="284"/>
      <c r="G18" s="285"/>
      <c r="H18" s="86"/>
      <c r="I18" s="61">
        <f>E18*1/E19</f>
        <v>0.1345690454124189</v>
      </c>
      <c r="J18" s="69">
        <f>R3*I18</f>
        <v>0</v>
      </c>
      <c r="K18" s="60">
        <v>138.63</v>
      </c>
      <c r="L18" s="58">
        <v>200</v>
      </c>
      <c r="M18" s="58">
        <f t="shared" si="1"/>
        <v>338.63</v>
      </c>
      <c r="N18" s="58">
        <f t="shared" si="2"/>
        <v>0</v>
      </c>
      <c r="O18" s="58">
        <f t="shared" si="3"/>
        <v>0</v>
      </c>
      <c r="P18" s="260">
        <f t="shared" si="4"/>
        <v>0</v>
      </c>
      <c r="Q18" s="261"/>
      <c r="R18" s="262"/>
    </row>
    <row r="19" spans="1:19" ht="20.25" customHeight="1" thickBot="1">
      <c r="A19" s="12"/>
      <c r="B19" s="38"/>
      <c r="C19" s="196">
        <f>SUM(C5:C18)</f>
        <v>311</v>
      </c>
      <c r="D19" s="197">
        <f>SUM(D5:D18)</f>
        <v>1663</v>
      </c>
      <c r="E19" s="93">
        <f>SUM(E5:E18)</f>
        <v>449.58333333333337</v>
      </c>
      <c r="F19" s="286"/>
      <c r="G19" s="287"/>
      <c r="H19" s="85"/>
      <c r="I19" s="10">
        <f>SUM(I5:I18)</f>
        <v>1</v>
      </c>
      <c r="J19" s="66">
        <f>SUM(J5:J18)</f>
        <v>0</v>
      </c>
      <c r="K19" s="9"/>
      <c r="L19" s="47"/>
      <c r="M19" s="48"/>
      <c r="N19" s="9">
        <f>SUM(N5:N18)</f>
        <v>0</v>
      </c>
      <c r="O19" s="9">
        <f>SUM(O5:O18)</f>
        <v>0</v>
      </c>
      <c r="P19" s="251">
        <f>SUM(P5:P18)</f>
        <v>0</v>
      </c>
      <c r="Q19" s="258"/>
      <c r="R19" s="252"/>
    </row>
    <row r="20" spans="1:19" ht="20.25" customHeight="1">
      <c r="F20" s="39"/>
      <c r="G20" s="39"/>
      <c r="H20" s="39"/>
      <c r="I20" s="40"/>
      <c r="J20" s="40"/>
      <c r="K20" s="40"/>
      <c r="L20" s="41"/>
      <c r="M20" s="41"/>
      <c r="N20" s="42"/>
      <c r="O20" s="42"/>
      <c r="P20" s="43"/>
      <c r="Q20" s="43"/>
      <c r="R20" s="43"/>
      <c r="S20" s="4"/>
    </row>
    <row r="21" spans="1:19" ht="20.25" customHeight="1">
      <c r="F21" s="39"/>
      <c r="G21" s="39"/>
      <c r="H21" s="39"/>
      <c r="I21" s="40"/>
      <c r="J21" s="40"/>
      <c r="K21" s="40"/>
      <c r="L21" s="41"/>
      <c r="M21" s="41"/>
      <c r="N21" s="42"/>
      <c r="O21" s="42"/>
      <c r="P21" s="43"/>
      <c r="Q21" s="43"/>
      <c r="R21" s="43"/>
      <c r="S21" s="4"/>
    </row>
    <row r="22" spans="1:19" ht="20.25" customHeight="1">
      <c r="F22" s="39"/>
      <c r="G22" s="39"/>
      <c r="H22" s="39"/>
      <c r="I22" s="40"/>
      <c r="J22" s="40"/>
      <c r="K22" s="40"/>
      <c r="L22" s="41"/>
      <c r="M22" s="41"/>
      <c r="N22" s="42"/>
      <c r="O22" s="42"/>
      <c r="P22" s="43"/>
      <c r="Q22" s="43"/>
      <c r="R22" s="43"/>
      <c r="S22" s="4"/>
    </row>
    <row r="23" spans="1:19" ht="20.25" customHeight="1" thickBot="1">
      <c r="F23" s="39"/>
      <c r="G23" s="39"/>
      <c r="H23" s="39"/>
      <c r="I23" s="40"/>
      <c r="J23" s="40"/>
      <c r="K23" s="40"/>
      <c r="L23" s="41"/>
      <c r="M23" s="41"/>
      <c r="N23" s="42"/>
      <c r="O23" s="42"/>
      <c r="P23" s="43"/>
      <c r="Q23" s="43"/>
      <c r="R23" s="43"/>
      <c r="S23" s="4"/>
    </row>
    <row r="24" spans="1:19" ht="20.25" hidden="1" customHeight="1" thickBot="1">
      <c r="F24" s="39"/>
      <c r="G24" s="39"/>
      <c r="H24" s="39"/>
      <c r="I24" s="40"/>
      <c r="J24" s="40"/>
      <c r="K24" s="40"/>
      <c r="L24" s="41"/>
      <c r="M24" s="41"/>
      <c r="N24" s="42"/>
      <c r="O24" s="42"/>
      <c r="P24" s="43"/>
      <c r="Q24" s="43"/>
      <c r="R24" s="43"/>
      <c r="S24" s="4"/>
    </row>
    <row r="25" spans="1:19" ht="63.75" customHeight="1" thickBot="1">
      <c r="A25" s="36" t="s">
        <v>43</v>
      </c>
      <c r="B25" s="37"/>
      <c r="C25" s="253" t="s">
        <v>42</v>
      </c>
      <c r="D25" s="254"/>
      <c r="E25" s="254"/>
      <c r="F25" s="254"/>
      <c r="G25" s="254"/>
      <c r="H25" s="254"/>
      <c r="I25" s="254"/>
      <c r="J25" s="254"/>
      <c r="K25" s="254"/>
      <c r="L25" s="254"/>
      <c r="M25" s="254"/>
      <c r="N25" s="254"/>
      <c r="O25" s="254"/>
      <c r="P25" s="255"/>
      <c r="Q25" s="288">
        <f>'Oferta Total Tomografia'!C4</f>
        <v>0</v>
      </c>
      <c r="R25" s="289"/>
      <c r="S25" s="4"/>
    </row>
    <row r="26" spans="1:19" ht="67.5" customHeight="1" thickBot="1">
      <c r="A26" s="7" t="s">
        <v>2</v>
      </c>
      <c r="B26" s="8" t="s">
        <v>1</v>
      </c>
      <c r="C26" s="11" t="s">
        <v>31</v>
      </c>
      <c r="D26" s="104" t="s">
        <v>3</v>
      </c>
      <c r="E26" s="105" t="s">
        <v>37</v>
      </c>
      <c r="F26" s="187"/>
      <c r="G26" s="116"/>
      <c r="H26" s="104" t="s">
        <v>6</v>
      </c>
      <c r="I26" s="104" t="s">
        <v>6</v>
      </c>
      <c r="J26" s="8" t="s">
        <v>18</v>
      </c>
      <c r="K26" s="107" t="s">
        <v>4</v>
      </c>
      <c r="L26" s="107" t="s">
        <v>30</v>
      </c>
      <c r="M26" s="107" t="s">
        <v>5</v>
      </c>
      <c r="N26" s="107" t="s">
        <v>8</v>
      </c>
      <c r="O26" s="107" t="s">
        <v>20</v>
      </c>
      <c r="P26" s="290" t="s">
        <v>7</v>
      </c>
      <c r="Q26" s="291"/>
      <c r="R26" s="265"/>
      <c r="S26" s="4"/>
    </row>
    <row r="27" spans="1:19" ht="17.25" customHeight="1" thickBot="1">
      <c r="A27" s="151" t="s">
        <v>44</v>
      </c>
      <c r="B27" s="152" t="s">
        <v>76</v>
      </c>
      <c r="C27" s="188">
        <v>6</v>
      </c>
      <c r="D27" s="153">
        <v>0</v>
      </c>
      <c r="E27" s="154">
        <v>6</v>
      </c>
      <c r="F27" s="155"/>
      <c r="G27" s="155"/>
      <c r="H27" s="156">
        <f>E27*1/E38</f>
        <v>0.1</v>
      </c>
      <c r="I27" s="191">
        <f>E27*1/E38</f>
        <v>0.1</v>
      </c>
      <c r="J27" s="195">
        <f>Q25*I27</f>
        <v>0</v>
      </c>
      <c r="K27" s="194">
        <v>86.75</v>
      </c>
      <c r="L27" s="157">
        <v>230</v>
      </c>
      <c r="M27" s="157">
        <f>L27+K27</f>
        <v>316.75</v>
      </c>
      <c r="N27" s="157">
        <f>J27*K27</f>
        <v>0</v>
      </c>
      <c r="O27" s="256">
        <f t="shared" ref="O27:O32" si="5">L27*J27</f>
        <v>0</v>
      </c>
      <c r="P27" s="257"/>
      <c r="Q27" s="256">
        <f>J27*M27</f>
        <v>0</v>
      </c>
      <c r="R27" s="292"/>
    </row>
    <row r="28" spans="1:19" ht="19.5" customHeight="1" thickBot="1">
      <c r="A28" s="158" t="s">
        <v>47</v>
      </c>
      <c r="B28" s="159" t="s">
        <v>77</v>
      </c>
      <c r="C28" s="189">
        <v>6</v>
      </c>
      <c r="D28" s="160">
        <v>0</v>
      </c>
      <c r="E28" s="161">
        <v>6</v>
      </c>
      <c r="F28" s="155"/>
      <c r="G28" s="162"/>
      <c r="H28" s="163">
        <f>E28*1/E38</f>
        <v>0.1</v>
      </c>
      <c r="I28" s="192">
        <f>E28*1/E38</f>
        <v>0.1</v>
      </c>
      <c r="J28" s="195">
        <f>Q25*I28</f>
        <v>0</v>
      </c>
      <c r="K28" s="166">
        <v>101.1</v>
      </c>
      <c r="L28" s="157">
        <v>230</v>
      </c>
      <c r="M28" s="157">
        <f t="shared" ref="M28:M37" si="6">L28+K28</f>
        <v>331.1</v>
      </c>
      <c r="N28" s="157">
        <f t="shared" ref="N28:N37" si="7">J28*K28</f>
        <v>0</v>
      </c>
      <c r="O28" s="249">
        <f t="shared" si="5"/>
        <v>0</v>
      </c>
      <c r="P28" s="250"/>
      <c r="Q28" s="256">
        <f t="shared" ref="Q28:Q37" si="8">J28*M28</f>
        <v>0</v>
      </c>
      <c r="R28" s="292"/>
    </row>
    <row r="29" spans="1:19" ht="15.75" customHeight="1" thickBot="1">
      <c r="A29" s="164" t="s">
        <v>60</v>
      </c>
      <c r="B29" s="165" t="s">
        <v>78</v>
      </c>
      <c r="C29" s="189">
        <v>6</v>
      </c>
      <c r="D29" s="160">
        <v>0</v>
      </c>
      <c r="E29" s="161">
        <v>6</v>
      </c>
      <c r="F29" s="155"/>
      <c r="G29" s="155"/>
      <c r="H29" s="156">
        <f>E29*1/E38</f>
        <v>0.1</v>
      </c>
      <c r="I29" s="191">
        <f>E29*1/E38</f>
        <v>0.1</v>
      </c>
      <c r="J29" s="195">
        <f>Q25*I29</f>
        <v>0</v>
      </c>
      <c r="K29" s="166">
        <v>86.75</v>
      </c>
      <c r="L29" s="157">
        <v>230</v>
      </c>
      <c r="M29" s="157">
        <f t="shared" si="6"/>
        <v>316.75</v>
      </c>
      <c r="N29" s="157">
        <f t="shared" si="7"/>
        <v>0</v>
      </c>
      <c r="O29" s="249">
        <f t="shared" si="5"/>
        <v>0</v>
      </c>
      <c r="P29" s="250"/>
      <c r="Q29" s="256">
        <f t="shared" si="8"/>
        <v>0</v>
      </c>
      <c r="R29" s="292"/>
    </row>
    <row r="30" spans="1:19" ht="18" customHeight="1" thickBot="1">
      <c r="A30" s="164" t="s">
        <v>62</v>
      </c>
      <c r="B30" s="165" t="s">
        <v>79</v>
      </c>
      <c r="C30" s="189">
        <v>6</v>
      </c>
      <c r="D30" s="160">
        <v>0</v>
      </c>
      <c r="E30" s="161">
        <v>6</v>
      </c>
      <c r="F30" s="155"/>
      <c r="G30" s="155"/>
      <c r="H30" s="156">
        <f>E30*1/E38</f>
        <v>0.1</v>
      </c>
      <c r="I30" s="191">
        <f>E30*1/E38</f>
        <v>0.1</v>
      </c>
      <c r="J30" s="195">
        <f>Q25*I30</f>
        <v>0</v>
      </c>
      <c r="K30" s="166">
        <v>86.75</v>
      </c>
      <c r="L30" s="157">
        <v>230</v>
      </c>
      <c r="M30" s="157">
        <f t="shared" si="6"/>
        <v>316.75</v>
      </c>
      <c r="N30" s="157">
        <f t="shared" si="7"/>
        <v>0</v>
      </c>
      <c r="O30" s="249">
        <f t="shared" si="5"/>
        <v>0</v>
      </c>
      <c r="P30" s="250"/>
      <c r="Q30" s="256">
        <f t="shared" si="8"/>
        <v>0</v>
      </c>
      <c r="R30" s="292"/>
    </row>
    <row r="31" spans="1:19" ht="20.25" customHeight="1" thickBot="1">
      <c r="A31" s="164" t="s">
        <v>64</v>
      </c>
      <c r="B31" s="165" t="s">
        <v>80</v>
      </c>
      <c r="C31" s="189">
        <v>6</v>
      </c>
      <c r="D31" s="160">
        <v>0</v>
      </c>
      <c r="E31" s="161">
        <v>6</v>
      </c>
      <c r="F31" s="155"/>
      <c r="G31" s="155"/>
      <c r="H31" s="156">
        <f>E31*1/E38</f>
        <v>0.1</v>
      </c>
      <c r="I31" s="191">
        <f>E31*1/E38</f>
        <v>0.1</v>
      </c>
      <c r="J31" s="195">
        <f>Q25*I31</f>
        <v>0</v>
      </c>
      <c r="K31" s="166">
        <v>97.44</v>
      </c>
      <c r="L31" s="157">
        <v>230</v>
      </c>
      <c r="M31" s="157">
        <f t="shared" si="6"/>
        <v>327.44</v>
      </c>
      <c r="N31" s="157">
        <f t="shared" si="7"/>
        <v>0</v>
      </c>
      <c r="O31" s="249">
        <f t="shared" si="5"/>
        <v>0</v>
      </c>
      <c r="P31" s="250"/>
      <c r="Q31" s="256">
        <f t="shared" si="8"/>
        <v>0</v>
      </c>
      <c r="R31" s="292"/>
    </row>
    <row r="32" spans="1:19" ht="20.25" customHeight="1" thickBot="1">
      <c r="A32" s="167" t="s">
        <v>66</v>
      </c>
      <c r="B32" s="168" t="s">
        <v>81</v>
      </c>
      <c r="C32" s="189">
        <v>6</v>
      </c>
      <c r="D32" s="160">
        <v>0</v>
      </c>
      <c r="E32" s="161">
        <v>6</v>
      </c>
      <c r="F32" s="155"/>
      <c r="G32" s="155"/>
      <c r="H32" s="156">
        <f>E32*1/E38</f>
        <v>0.1</v>
      </c>
      <c r="I32" s="191">
        <f>E32*1/E38</f>
        <v>0.1</v>
      </c>
      <c r="J32" s="195">
        <f>Q25*I32</f>
        <v>0</v>
      </c>
      <c r="K32" s="166">
        <v>86.75</v>
      </c>
      <c r="L32" s="157">
        <v>230</v>
      </c>
      <c r="M32" s="157">
        <f t="shared" si="6"/>
        <v>316.75</v>
      </c>
      <c r="N32" s="157">
        <f t="shared" si="7"/>
        <v>0</v>
      </c>
      <c r="O32" s="249">
        <f t="shared" si="5"/>
        <v>0</v>
      </c>
      <c r="P32" s="250"/>
      <c r="Q32" s="256">
        <f t="shared" si="8"/>
        <v>0</v>
      </c>
      <c r="R32" s="292"/>
    </row>
    <row r="33" spans="1:37" ht="20.25" customHeight="1" thickBot="1">
      <c r="A33" s="164" t="s">
        <v>67</v>
      </c>
      <c r="B33" s="165" t="s">
        <v>82</v>
      </c>
      <c r="C33" s="189">
        <v>6</v>
      </c>
      <c r="D33" s="160">
        <v>0</v>
      </c>
      <c r="E33" s="161">
        <v>5</v>
      </c>
      <c r="F33" s="155"/>
      <c r="G33" s="155"/>
      <c r="H33" s="156">
        <f>E33*1/E38</f>
        <v>8.3333333333333329E-2</v>
      </c>
      <c r="I33" s="191">
        <f>E33*1/E38</f>
        <v>8.3333333333333329E-2</v>
      </c>
      <c r="J33" s="195">
        <f>Q25*I33</f>
        <v>0</v>
      </c>
      <c r="K33" s="166">
        <v>86.75</v>
      </c>
      <c r="L33" s="157">
        <v>230</v>
      </c>
      <c r="M33" s="157">
        <f t="shared" si="6"/>
        <v>316.75</v>
      </c>
      <c r="N33" s="157">
        <f t="shared" si="7"/>
        <v>0</v>
      </c>
      <c r="O33" s="249">
        <f>L33*J33</f>
        <v>0</v>
      </c>
      <c r="P33" s="250"/>
      <c r="Q33" s="256">
        <f t="shared" si="8"/>
        <v>0</v>
      </c>
      <c r="R33" s="292"/>
    </row>
    <row r="34" spans="1:37" ht="20.25" customHeight="1" thickBot="1">
      <c r="A34" s="164" t="s">
        <v>68</v>
      </c>
      <c r="B34" s="165" t="s">
        <v>83</v>
      </c>
      <c r="C34" s="189">
        <v>6</v>
      </c>
      <c r="D34" s="160">
        <v>0</v>
      </c>
      <c r="E34" s="161">
        <v>6</v>
      </c>
      <c r="F34" s="155"/>
      <c r="G34" s="155"/>
      <c r="H34" s="156">
        <f>E34*1/E38</f>
        <v>0.1</v>
      </c>
      <c r="I34" s="191">
        <f>E34*1/E38</f>
        <v>0.1</v>
      </c>
      <c r="J34" s="195">
        <f>Q25*I34</f>
        <v>0</v>
      </c>
      <c r="K34" s="166">
        <v>136.41</v>
      </c>
      <c r="L34" s="157">
        <v>230</v>
      </c>
      <c r="M34" s="157">
        <f t="shared" si="6"/>
        <v>366.40999999999997</v>
      </c>
      <c r="N34" s="157">
        <f t="shared" si="7"/>
        <v>0</v>
      </c>
      <c r="O34" s="249">
        <f>L34*J34</f>
        <v>0</v>
      </c>
      <c r="P34" s="250"/>
      <c r="Q34" s="256">
        <f t="shared" si="8"/>
        <v>0</v>
      </c>
      <c r="R34" s="292"/>
    </row>
    <row r="35" spans="1:37" ht="20.25" customHeight="1" thickBot="1">
      <c r="A35" s="164" t="s">
        <v>69</v>
      </c>
      <c r="B35" s="165" t="s">
        <v>84</v>
      </c>
      <c r="C35" s="189">
        <v>6</v>
      </c>
      <c r="D35" s="160">
        <v>0</v>
      </c>
      <c r="E35" s="161">
        <v>6</v>
      </c>
      <c r="F35" s="155"/>
      <c r="G35" s="155"/>
      <c r="H35" s="156">
        <f>E35*1/E38</f>
        <v>0.1</v>
      </c>
      <c r="I35" s="191">
        <f>E35*1/E38</f>
        <v>0.1</v>
      </c>
      <c r="J35" s="195">
        <f>Q25*I35</f>
        <v>0</v>
      </c>
      <c r="K35" s="166">
        <v>138.63</v>
      </c>
      <c r="L35" s="157">
        <v>230</v>
      </c>
      <c r="M35" s="157">
        <f t="shared" si="6"/>
        <v>368.63</v>
      </c>
      <c r="N35" s="157">
        <f t="shared" si="7"/>
        <v>0</v>
      </c>
      <c r="O35" s="249">
        <f>L35*J35</f>
        <v>0</v>
      </c>
      <c r="P35" s="250"/>
      <c r="Q35" s="256">
        <f t="shared" si="8"/>
        <v>0</v>
      </c>
      <c r="R35" s="292"/>
    </row>
    <row r="36" spans="1:37" ht="20.25" customHeight="1" thickBot="1">
      <c r="A36" s="164" t="s">
        <v>70</v>
      </c>
      <c r="B36" s="165" t="s">
        <v>85</v>
      </c>
      <c r="C36" s="189">
        <v>6</v>
      </c>
      <c r="D36" s="160">
        <v>0</v>
      </c>
      <c r="E36" s="161">
        <v>6</v>
      </c>
      <c r="F36" s="155"/>
      <c r="G36" s="155"/>
      <c r="H36" s="156">
        <f>E36*1/E38</f>
        <v>0.1</v>
      </c>
      <c r="I36" s="191">
        <f>E36*1/E38</f>
        <v>0.1</v>
      </c>
      <c r="J36" s="195">
        <f>Q25*I36</f>
        <v>0</v>
      </c>
      <c r="K36" s="166">
        <v>86.75</v>
      </c>
      <c r="L36" s="157">
        <v>230</v>
      </c>
      <c r="M36" s="157">
        <f t="shared" si="6"/>
        <v>316.75</v>
      </c>
      <c r="N36" s="157">
        <f t="shared" si="7"/>
        <v>0</v>
      </c>
      <c r="O36" s="249">
        <f>L36*J36</f>
        <v>0</v>
      </c>
      <c r="P36" s="250"/>
      <c r="Q36" s="256">
        <f t="shared" si="8"/>
        <v>0</v>
      </c>
      <c r="R36" s="292"/>
    </row>
    <row r="37" spans="1:37" ht="15.75" thickBot="1">
      <c r="A37" s="164" t="s">
        <v>71</v>
      </c>
      <c r="B37" s="165" t="s">
        <v>86</v>
      </c>
      <c r="C37" s="189">
        <v>6</v>
      </c>
      <c r="D37" s="160">
        <v>0</v>
      </c>
      <c r="E37" s="161">
        <v>1</v>
      </c>
      <c r="F37" s="155"/>
      <c r="G37" s="155"/>
      <c r="H37" s="156">
        <f>E37*1/E38</f>
        <v>1.6666666666666666E-2</v>
      </c>
      <c r="I37" s="193">
        <f>E37*1/E38</f>
        <v>1.6666666666666666E-2</v>
      </c>
      <c r="J37" s="195">
        <f>Q25*I37</f>
        <v>0</v>
      </c>
      <c r="K37" s="169">
        <v>138.63</v>
      </c>
      <c r="L37" s="157">
        <v>230</v>
      </c>
      <c r="M37" s="157">
        <f t="shared" si="6"/>
        <v>368.63</v>
      </c>
      <c r="N37" s="157">
        <f t="shared" si="7"/>
        <v>0</v>
      </c>
      <c r="O37" s="249">
        <f>L37*J37</f>
        <v>0</v>
      </c>
      <c r="P37" s="250"/>
      <c r="Q37" s="256">
        <f t="shared" si="8"/>
        <v>0</v>
      </c>
      <c r="R37" s="292"/>
    </row>
    <row r="38" spans="1:37" ht="21" thickBot="1">
      <c r="A38" s="12"/>
      <c r="B38" s="38"/>
      <c r="C38" s="190"/>
      <c r="D38" s="147">
        <f>SUM(D27:D37)</f>
        <v>0</v>
      </c>
      <c r="E38" s="93">
        <f>SUM(E27:E37)</f>
        <v>60</v>
      </c>
      <c r="F38" s="125"/>
      <c r="G38" s="118"/>
      <c r="H38" s="10">
        <f>SUM(H27:H37)</f>
        <v>1</v>
      </c>
      <c r="I38" s="10">
        <f>SUM(I27:I37)</f>
        <v>1</v>
      </c>
      <c r="J38" s="66">
        <f>SUM(J27:J37)</f>
        <v>0</v>
      </c>
      <c r="K38" s="47"/>
      <c r="L38" s="48"/>
      <c r="M38" s="9"/>
      <c r="N38" s="9">
        <f>SUM(N27:N37)</f>
        <v>0</v>
      </c>
      <c r="O38" s="251">
        <f>O27+O28+O29+O30+O31+O32+O33+O34+O35+O36+O37</f>
        <v>0</v>
      </c>
      <c r="P38" s="252"/>
      <c r="Q38" s="251">
        <f>Q27+Q28+Q29+Q30+Q31+Q32+Q33+Q34+Q35+Q36+Q37</f>
        <v>0</v>
      </c>
      <c r="R38" s="252"/>
    </row>
    <row r="39" spans="1:37" ht="20.25">
      <c r="A39" s="170"/>
      <c r="B39" s="170"/>
      <c r="C39" s="171"/>
      <c r="D39" s="172"/>
      <c r="E39" s="173"/>
      <c r="F39" s="174"/>
      <c r="G39" s="174"/>
      <c r="H39" s="174"/>
      <c r="I39" s="175"/>
      <c r="J39" s="176"/>
      <c r="K39" s="43"/>
      <c r="L39" s="41"/>
      <c r="M39" s="42"/>
      <c r="N39" s="43"/>
      <c r="O39" s="43"/>
      <c r="P39" s="43"/>
      <c r="Q39" s="43"/>
      <c r="R39" s="43"/>
    </row>
    <row r="40" spans="1:37" ht="21" thickBot="1">
      <c r="A40" s="170"/>
      <c r="B40" s="170"/>
      <c r="C40" s="171"/>
      <c r="D40" s="172"/>
      <c r="E40" s="173"/>
      <c r="F40" s="174"/>
      <c r="G40" s="174"/>
      <c r="H40" s="174"/>
      <c r="I40" s="175"/>
      <c r="J40" s="176"/>
      <c r="K40" s="43"/>
      <c r="L40" s="41"/>
      <c r="M40" s="42"/>
      <c r="N40" s="43"/>
      <c r="O40" s="43"/>
      <c r="P40" s="43"/>
      <c r="Q40" s="43"/>
      <c r="R40" s="43"/>
    </row>
    <row r="41" spans="1:37" ht="36.75" customHeight="1" thickBot="1">
      <c r="A41" s="29" t="s">
        <v>91</v>
      </c>
      <c r="B41" s="54"/>
      <c r="C41" s="178"/>
      <c r="D41" s="179"/>
      <c r="E41" s="180"/>
      <c r="F41" s="181"/>
      <c r="G41" s="181"/>
      <c r="H41" s="181"/>
      <c r="I41" s="182"/>
      <c r="J41" s="183"/>
      <c r="K41" s="184"/>
      <c r="L41" s="185"/>
      <c r="M41" s="186"/>
      <c r="N41" s="184"/>
      <c r="O41" s="184"/>
      <c r="P41" s="184"/>
      <c r="Q41" s="184"/>
      <c r="R41" s="184"/>
      <c r="S41" s="198"/>
      <c r="T41" s="53"/>
      <c r="U41" s="54"/>
      <c r="V41" s="54"/>
      <c r="W41" s="54"/>
      <c r="X41" s="54"/>
      <c r="Y41" s="54"/>
      <c r="Z41" s="55"/>
    </row>
    <row r="42" spans="1:37" ht="21" thickBot="1">
      <c r="A42" s="170"/>
      <c r="B42" s="170"/>
      <c r="C42" s="171"/>
      <c r="D42" s="172"/>
      <c r="E42" s="173"/>
      <c r="F42" s="174"/>
      <c r="G42" s="174"/>
      <c r="H42" s="174"/>
      <c r="I42" s="175"/>
      <c r="J42" s="176"/>
      <c r="K42" s="43"/>
      <c r="L42" s="41"/>
      <c r="M42" s="42"/>
      <c r="N42" s="43"/>
      <c r="O42" s="43"/>
      <c r="P42" s="43"/>
      <c r="Q42" s="43"/>
      <c r="R42" s="43"/>
    </row>
    <row r="43" spans="1:37" ht="34.5" customHeight="1" thickBot="1">
      <c r="A43" s="29" t="s">
        <v>92</v>
      </c>
      <c r="B43" s="30"/>
      <c r="C43" s="30"/>
      <c r="D43" s="30"/>
      <c r="E43" s="30"/>
      <c r="F43" s="30"/>
      <c r="G43" s="30"/>
      <c r="H43" s="30"/>
      <c r="I43" s="32"/>
      <c r="J43" s="63"/>
      <c r="K43" s="63"/>
      <c r="L43" s="34"/>
      <c r="M43" s="35"/>
      <c r="N43" s="56"/>
      <c r="O43" s="53"/>
      <c r="P43" s="54"/>
      <c r="Q43" s="54"/>
      <c r="R43" s="54"/>
      <c r="S43" s="198"/>
      <c r="T43" s="53"/>
      <c r="U43" s="54"/>
      <c r="V43" s="54"/>
      <c r="W43" s="54"/>
      <c r="X43" s="54"/>
      <c r="Y43" s="54"/>
      <c r="Z43" s="55"/>
    </row>
    <row r="44" spans="1:37" ht="14.25" customHeight="1"/>
    <row r="45" spans="1:37" ht="14.25" customHeight="1" thickBot="1"/>
    <row r="46" spans="1:37" ht="36" customHeight="1" thickBot="1">
      <c r="A46" s="29" t="s">
        <v>93</v>
      </c>
      <c r="B46" s="30"/>
      <c r="C46" s="30"/>
      <c r="D46" s="30"/>
      <c r="E46" s="30"/>
      <c r="F46" s="30"/>
      <c r="G46" s="30"/>
      <c r="H46" s="30"/>
      <c r="I46" s="32"/>
      <c r="J46" s="63"/>
      <c r="K46" s="63"/>
      <c r="L46" s="198"/>
      <c r="M46" s="53"/>
      <c r="N46" s="54"/>
      <c r="O46" s="54"/>
      <c r="P46" s="54"/>
      <c r="Q46" s="54"/>
      <c r="R46" s="54"/>
      <c r="S46" s="54"/>
      <c r="T46" s="54"/>
      <c r="U46" s="54"/>
      <c r="V46" s="54"/>
      <c r="W46" s="54"/>
      <c r="X46" s="54"/>
      <c r="Y46" s="54"/>
      <c r="Z46" s="54"/>
      <c r="AA46" s="54"/>
      <c r="AB46" s="55"/>
      <c r="AC46" s="53"/>
      <c r="AD46" s="54"/>
      <c r="AE46" s="54"/>
      <c r="AF46" s="54"/>
      <c r="AG46" s="54"/>
      <c r="AH46" s="54"/>
      <c r="AI46" s="54"/>
      <c r="AJ46" s="54"/>
      <c r="AK46" s="55"/>
    </row>
    <row r="47" spans="1:37" ht="14.25" customHeight="1"/>
    <row r="48" spans="1:37" ht="14.25" customHeight="1" thickBot="1"/>
    <row r="49" spans="1:36" ht="40.5" customHeight="1" thickBot="1">
      <c r="A49" s="199" t="s">
        <v>94</v>
      </c>
      <c r="B49" s="200"/>
      <c r="C49" s="200"/>
      <c r="D49" s="200"/>
      <c r="E49" s="200"/>
      <c r="F49" s="200"/>
      <c r="G49" s="200"/>
      <c r="H49" s="200"/>
      <c r="I49" s="200"/>
      <c r="J49" s="200"/>
      <c r="K49" s="200"/>
      <c r="L49" s="201"/>
      <c r="M49" s="202"/>
      <c r="N49" s="202"/>
      <c r="O49" s="202"/>
      <c r="P49" s="202"/>
      <c r="Q49" s="202"/>
      <c r="R49" s="202"/>
      <c r="S49" s="202"/>
      <c r="T49" s="202"/>
      <c r="U49" s="202"/>
      <c r="V49" s="202"/>
      <c r="W49" s="202"/>
      <c r="X49" s="202"/>
      <c r="Y49" s="202"/>
      <c r="Z49" s="202"/>
      <c r="AA49" s="203"/>
      <c r="AB49" s="53"/>
      <c r="AC49" s="54"/>
      <c r="AD49" s="54"/>
      <c r="AE49" s="54"/>
      <c r="AF49" s="54"/>
      <c r="AG49" s="54"/>
      <c r="AH49" s="54"/>
      <c r="AI49" s="54"/>
      <c r="AJ49" s="55"/>
    </row>
    <row r="50" spans="1:36" ht="14.25" customHeight="1"/>
    <row r="51" spans="1:36" ht="14.25" customHeight="1"/>
    <row r="52" spans="1:36" ht="14.25" customHeight="1"/>
    <row r="53" spans="1:36" ht="14.25" customHeight="1"/>
    <row r="54" spans="1:36" ht="15.75" thickBot="1"/>
    <row r="55" spans="1:36" ht="81.75" thickBot="1">
      <c r="A55" s="276" t="s">
        <v>19</v>
      </c>
      <c r="B55" s="277"/>
      <c r="C55" s="277"/>
      <c r="D55" s="277"/>
      <c r="E55" s="277"/>
      <c r="F55" s="277"/>
      <c r="G55" s="71"/>
      <c r="I55" s="71" t="s">
        <v>8</v>
      </c>
      <c r="J55" s="90" t="s">
        <v>20</v>
      </c>
      <c r="K55" s="13" t="s">
        <v>14</v>
      </c>
    </row>
    <row r="56" spans="1:36" ht="37.5" customHeight="1" thickBot="1">
      <c r="A56" s="278" t="s">
        <v>40</v>
      </c>
      <c r="B56" s="279"/>
      <c r="C56" s="279"/>
      <c r="D56" s="279"/>
      <c r="E56" s="279"/>
      <c r="F56" s="279"/>
      <c r="G56" s="75"/>
      <c r="I56" s="75">
        <f>N19</f>
        <v>0</v>
      </c>
      <c r="J56" s="76">
        <f>O19</f>
        <v>0</v>
      </c>
      <c r="K56" s="78">
        <f>P19</f>
        <v>0</v>
      </c>
      <c r="L56" s="77"/>
    </row>
    <row r="57" spans="1:36" ht="34.5" customHeight="1" thickBot="1">
      <c r="A57" s="119" t="s">
        <v>41</v>
      </c>
      <c r="B57" s="120"/>
      <c r="C57" s="120"/>
      <c r="D57" s="120"/>
      <c r="E57" s="120"/>
      <c r="F57" s="120"/>
      <c r="G57" s="121"/>
      <c r="H57" s="122"/>
      <c r="I57" s="121">
        <f>N38</f>
        <v>0</v>
      </c>
      <c r="J57" s="123">
        <f>O38</f>
        <v>0</v>
      </c>
      <c r="K57" s="124">
        <f>Q38</f>
        <v>0</v>
      </c>
      <c r="L57" s="77"/>
    </row>
    <row r="58" spans="1:36" ht="27" thickBot="1">
      <c r="A58" s="274"/>
      <c r="B58" s="275"/>
      <c r="C58" s="275"/>
      <c r="D58" s="275"/>
      <c r="E58" s="275"/>
      <c r="F58" s="275"/>
      <c r="G58" s="72"/>
      <c r="H58" s="89"/>
      <c r="I58" s="73"/>
      <c r="J58" s="87"/>
      <c r="K58" s="74"/>
    </row>
    <row r="59" spans="1:36" ht="82.5" customHeight="1"/>
    <row r="60" spans="1:36" ht="48.75" customHeight="1"/>
  </sheetData>
  <sheetProtection algorithmName="SHA-512" hashValue="P3slXBnj6ubVScCcONceR0JawZ3vKAqWZdyksUIijeN9b4ki0YaHzzQu5ZnPclqDx3u6oK2FlOVJLgOdetoV2Q==" saltValue="DPQ0myOBVHXM+sI/GqTmaw==" spinCount="100000" sheet="1" objects="1" scenarios="1"/>
  <mergeCells count="65">
    <mergeCell ref="Q35:R35"/>
    <mergeCell ref="Q36:R36"/>
    <mergeCell ref="Q37:R37"/>
    <mergeCell ref="Q38:R38"/>
    <mergeCell ref="Q30:R30"/>
    <mergeCell ref="Q31:R31"/>
    <mergeCell ref="Q32:R32"/>
    <mergeCell ref="Q33:R33"/>
    <mergeCell ref="Q34:R34"/>
    <mergeCell ref="Q25:R25"/>
    <mergeCell ref="P26:R26"/>
    <mergeCell ref="Q27:R27"/>
    <mergeCell ref="Q28:R28"/>
    <mergeCell ref="Q29:R29"/>
    <mergeCell ref="F19:G19"/>
    <mergeCell ref="F14:G14"/>
    <mergeCell ref="F15:G15"/>
    <mergeCell ref="F16:G16"/>
    <mergeCell ref="F17:G17"/>
    <mergeCell ref="F18:G18"/>
    <mergeCell ref="P8:R8"/>
    <mergeCell ref="A2:R2"/>
    <mergeCell ref="A1:R1"/>
    <mergeCell ref="A58:F58"/>
    <mergeCell ref="A55:F55"/>
    <mergeCell ref="A56:F56"/>
    <mergeCell ref="F4:G4"/>
    <mergeCell ref="F5:G5"/>
    <mergeCell ref="F6:G6"/>
    <mergeCell ref="F7:G7"/>
    <mergeCell ref="F8:G8"/>
    <mergeCell ref="F9:G9"/>
    <mergeCell ref="F10:G10"/>
    <mergeCell ref="F11:G11"/>
    <mergeCell ref="F12:G12"/>
    <mergeCell ref="F13:G13"/>
    <mergeCell ref="P19:R19"/>
    <mergeCell ref="C3:P3"/>
    <mergeCell ref="P14:R14"/>
    <mergeCell ref="P15:R15"/>
    <mergeCell ref="P16:R16"/>
    <mergeCell ref="P17:R17"/>
    <mergeCell ref="P18:R18"/>
    <mergeCell ref="P9:R9"/>
    <mergeCell ref="P10:R10"/>
    <mergeCell ref="P11:R11"/>
    <mergeCell ref="P12:R12"/>
    <mergeCell ref="P13:R13"/>
    <mergeCell ref="P4:R4"/>
    <mergeCell ref="P5:R5"/>
    <mergeCell ref="P6:R6"/>
    <mergeCell ref="P7:R7"/>
    <mergeCell ref="O37:P37"/>
    <mergeCell ref="O38:P38"/>
    <mergeCell ref="C25:P25"/>
    <mergeCell ref="O36:P36"/>
    <mergeCell ref="O27:P27"/>
    <mergeCell ref="O28:P28"/>
    <mergeCell ref="O29:P29"/>
    <mergeCell ref="O30:P30"/>
    <mergeCell ref="O31:P31"/>
    <mergeCell ref="O35:P35"/>
    <mergeCell ref="O32:P32"/>
    <mergeCell ref="O33:P33"/>
    <mergeCell ref="O34:P34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AK35"/>
  <sheetViews>
    <sheetView topLeftCell="E3" zoomScale="70" zoomScaleNormal="70" workbookViewId="0">
      <selection activeCell="X17" sqref="X17"/>
    </sheetView>
  </sheetViews>
  <sheetFormatPr defaultRowHeight="15"/>
  <cols>
    <col min="1" max="1" width="20" customWidth="1"/>
    <col min="2" max="2" width="83.42578125" customWidth="1"/>
    <col min="3" max="3" width="18.28515625" customWidth="1"/>
    <col min="4" max="4" width="14.85546875" hidden="1" customWidth="1"/>
    <col min="5" max="5" width="16.28515625" customWidth="1"/>
    <col min="6" max="6" width="18.42578125" customWidth="1"/>
    <col min="7" max="7" width="21.28515625" customWidth="1"/>
    <col min="8" max="8" width="28.140625" customWidth="1"/>
    <col min="9" max="9" width="26" customWidth="1"/>
    <col min="10" max="10" width="21.85546875" customWidth="1"/>
    <col min="11" max="11" width="0.140625" customWidth="1"/>
    <col min="12" max="12" width="0.140625" hidden="1" customWidth="1"/>
    <col min="13" max="13" width="21.28515625" customWidth="1"/>
    <col min="14" max="14" width="9.140625" customWidth="1"/>
  </cols>
  <sheetData>
    <row r="1" spans="1:13" ht="6.75" hidden="1" customHeight="1" thickBot="1"/>
    <row r="2" spans="1:13" ht="3.75" hidden="1" customHeight="1" thickBot="1"/>
    <row r="3" spans="1:13" ht="107.25" customHeight="1" thickBot="1">
      <c r="A3" s="299" t="s">
        <v>72</v>
      </c>
      <c r="B3" s="300"/>
      <c r="C3" s="300"/>
      <c r="D3" s="300"/>
      <c r="E3" s="300"/>
      <c r="F3" s="300"/>
      <c r="G3" s="300"/>
      <c r="H3" s="300"/>
      <c r="I3" s="300"/>
      <c r="J3" s="300"/>
      <c r="K3" s="300"/>
      <c r="L3" s="300"/>
      <c r="M3" s="301"/>
    </row>
    <row r="4" spans="1:13" ht="15.75" thickBot="1">
      <c r="A4" s="302"/>
      <c r="B4" s="302"/>
      <c r="C4" s="302"/>
      <c r="D4" s="302"/>
      <c r="E4" s="302"/>
      <c r="F4" s="302"/>
      <c r="G4" s="302"/>
      <c r="H4" s="302"/>
      <c r="I4" s="302"/>
      <c r="J4" s="302"/>
      <c r="K4" s="302"/>
      <c r="L4" s="302"/>
      <c r="M4" s="302"/>
    </row>
    <row r="5" spans="1:13" ht="55.5" customHeight="1" thickBot="1">
      <c r="A5" s="253" t="s">
        <v>87</v>
      </c>
      <c r="B5" s="303"/>
      <c r="C5" s="253" t="s">
        <v>33</v>
      </c>
      <c r="D5" s="304"/>
      <c r="E5" s="304"/>
      <c r="F5" s="304"/>
      <c r="G5" s="304"/>
      <c r="H5" s="304"/>
      <c r="I5" s="304"/>
      <c r="J5" s="304"/>
      <c r="K5" s="304"/>
      <c r="L5" s="303"/>
      <c r="M5" s="108">
        <f>'Oferta Total Tomografia'!B15</f>
        <v>0</v>
      </c>
    </row>
    <row r="6" spans="1:13" ht="77.25" customHeight="1" thickBot="1">
      <c r="A6" s="52" t="s">
        <v>2</v>
      </c>
      <c r="B6" s="51" t="s">
        <v>1</v>
      </c>
      <c r="C6" s="51" t="s">
        <v>29</v>
      </c>
      <c r="D6" s="51" t="s">
        <v>6</v>
      </c>
      <c r="E6" s="51" t="s">
        <v>18</v>
      </c>
      <c r="F6" s="51" t="s">
        <v>4</v>
      </c>
      <c r="G6" s="51" t="s">
        <v>36</v>
      </c>
      <c r="H6" s="51" t="s">
        <v>5</v>
      </c>
      <c r="I6" s="51" t="s">
        <v>8</v>
      </c>
      <c r="J6" s="51" t="s">
        <v>20</v>
      </c>
      <c r="K6" s="306" t="s">
        <v>7</v>
      </c>
      <c r="L6" s="307"/>
      <c r="M6" s="308"/>
    </row>
    <row r="7" spans="1:13" ht="15.75" thickBot="1">
      <c r="A7" s="127" t="s">
        <v>44</v>
      </c>
      <c r="B7" s="128" t="s">
        <v>45</v>
      </c>
      <c r="C7" s="113">
        <v>1</v>
      </c>
      <c r="D7" s="99">
        <f>C7*1/C21</f>
        <v>0.05</v>
      </c>
      <c r="E7" s="98">
        <f>M5*D7</f>
        <v>0</v>
      </c>
      <c r="F7" s="94">
        <v>86.76</v>
      </c>
      <c r="G7" s="102">
        <v>200</v>
      </c>
      <c r="H7" s="103">
        <f t="shared" ref="H7:H20" si="0">F7+G7</f>
        <v>286.76</v>
      </c>
      <c r="I7" s="102">
        <f t="shared" ref="I7:I20" si="1">E7*F7</f>
        <v>0</v>
      </c>
      <c r="J7" s="102">
        <f t="shared" ref="J7:J20" si="2">E7*G7</f>
        <v>0</v>
      </c>
      <c r="K7" s="293">
        <f t="shared" ref="K7:K20" si="3">E7*H7</f>
        <v>0</v>
      </c>
      <c r="L7" s="294"/>
      <c r="M7" s="295"/>
    </row>
    <row r="8" spans="1:13" ht="15.75" thickBot="1">
      <c r="A8" s="129" t="s">
        <v>47</v>
      </c>
      <c r="B8" s="130" t="s">
        <v>46</v>
      </c>
      <c r="C8" s="114">
        <v>1</v>
      </c>
      <c r="D8" s="99">
        <f>C8*1/C21</f>
        <v>0.05</v>
      </c>
      <c r="E8" s="98">
        <f>M5*D8</f>
        <v>0</v>
      </c>
      <c r="F8" s="95">
        <v>101.1</v>
      </c>
      <c r="G8" s="102">
        <v>200</v>
      </c>
      <c r="H8" s="102">
        <f t="shared" si="0"/>
        <v>301.10000000000002</v>
      </c>
      <c r="I8" s="95">
        <f t="shared" si="1"/>
        <v>0</v>
      </c>
      <c r="J8" s="95">
        <f t="shared" si="2"/>
        <v>0</v>
      </c>
      <c r="K8" s="293">
        <f t="shared" si="3"/>
        <v>0</v>
      </c>
      <c r="L8" s="294"/>
      <c r="M8" s="295"/>
    </row>
    <row r="9" spans="1:13" ht="15.75" thickBot="1">
      <c r="A9" s="131" t="s">
        <v>60</v>
      </c>
      <c r="B9" s="132" t="s">
        <v>48</v>
      </c>
      <c r="C9" s="113">
        <v>1</v>
      </c>
      <c r="D9" s="99">
        <f>C9*1/C21</f>
        <v>0.05</v>
      </c>
      <c r="E9" s="100">
        <f>M5*D9</f>
        <v>0</v>
      </c>
      <c r="F9" s="95">
        <v>86.76</v>
      </c>
      <c r="G9" s="102">
        <v>200</v>
      </c>
      <c r="H9" s="102">
        <f t="shared" si="0"/>
        <v>286.76</v>
      </c>
      <c r="I9" s="95">
        <f t="shared" si="1"/>
        <v>0</v>
      </c>
      <c r="J9" s="95">
        <f t="shared" si="2"/>
        <v>0</v>
      </c>
      <c r="K9" s="293">
        <f t="shared" si="3"/>
        <v>0</v>
      </c>
      <c r="L9" s="294"/>
      <c r="M9" s="295"/>
    </row>
    <row r="10" spans="1:13" ht="30.75" thickBot="1">
      <c r="A10" s="131" t="s">
        <v>61</v>
      </c>
      <c r="B10" s="132" t="s">
        <v>49</v>
      </c>
      <c r="C10" s="134">
        <v>1</v>
      </c>
      <c r="D10" s="135">
        <f>C10*1/C21</f>
        <v>0.05</v>
      </c>
      <c r="E10" s="136">
        <f>M5*D10</f>
        <v>0</v>
      </c>
      <c r="F10" s="96">
        <v>86.75</v>
      </c>
      <c r="G10" s="95">
        <v>200</v>
      </c>
      <c r="H10" s="95">
        <f t="shared" si="0"/>
        <v>286.75</v>
      </c>
      <c r="I10" s="95">
        <f t="shared" si="1"/>
        <v>0</v>
      </c>
      <c r="J10" s="95">
        <f t="shared" si="2"/>
        <v>0</v>
      </c>
      <c r="K10" s="293">
        <f t="shared" si="3"/>
        <v>0</v>
      </c>
      <c r="L10" s="294"/>
      <c r="M10" s="295"/>
    </row>
    <row r="11" spans="1:13" ht="15.75" thickBot="1">
      <c r="A11" s="131" t="s">
        <v>62</v>
      </c>
      <c r="B11" s="132" t="s">
        <v>50</v>
      </c>
      <c r="C11" s="113">
        <v>1</v>
      </c>
      <c r="D11" s="99">
        <f>C11*1/C21</f>
        <v>0.05</v>
      </c>
      <c r="E11" s="98">
        <f>M5*D11</f>
        <v>0</v>
      </c>
      <c r="F11" s="96">
        <v>86.75</v>
      </c>
      <c r="G11" s="102">
        <v>200</v>
      </c>
      <c r="H11" s="102">
        <f t="shared" si="0"/>
        <v>286.75</v>
      </c>
      <c r="I11" s="95">
        <f t="shared" si="1"/>
        <v>0</v>
      </c>
      <c r="J11" s="95">
        <f t="shared" si="2"/>
        <v>0</v>
      </c>
      <c r="K11" s="293">
        <f t="shared" si="3"/>
        <v>0</v>
      </c>
      <c r="L11" s="294"/>
      <c r="M11" s="295"/>
    </row>
    <row r="12" spans="1:13" ht="15.75" thickBot="1">
      <c r="A12" s="131" t="s">
        <v>63</v>
      </c>
      <c r="B12" s="132" t="s">
        <v>51</v>
      </c>
      <c r="C12" s="113">
        <v>6</v>
      </c>
      <c r="D12" s="101">
        <f>C12*1/C21</f>
        <v>0.3</v>
      </c>
      <c r="E12" s="98">
        <f>M5*D12</f>
        <v>0</v>
      </c>
      <c r="F12" s="96">
        <v>97.44</v>
      </c>
      <c r="G12" s="102">
        <v>200</v>
      </c>
      <c r="H12" s="102">
        <f t="shared" si="0"/>
        <v>297.44</v>
      </c>
      <c r="I12" s="95">
        <f t="shared" si="1"/>
        <v>0</v>
      </c>
      <c r="J12" s="95">
        <f t="shared" si="2"/>
        <v>0</v>
      </c>
      <c r="K12" s="293">
        <f t="shared" si="3"/>
        <v>0</v>
      </c>
      <c r="L12" s="294"/>
      <c r="M12" s="295"/>
    </row>
    <row r="13" spans="1:13" ht="15.75" thickBot="1">
      <c r="A13" s="131" t="s">
        <v>64</v>
      </c>
      <c r="B13" s="132" t="s">
        <v>52</v>
      </c>
      <c r="C13" s="113">
        <v>1</v>
      </c>
      <c r="D13" s="99">
        <f>C13*1/C21</f>
        <v>0.05</v>
      </c>
      <c r="E13" s="98">
        <f>M5*D13</f>
        <v>0</v>
      </c>
      <c r="F13" s="96">
        <v>97.44</v>
      </c>
      <c r="G13" s="102">
        <v>200</v>
      </c>
      <c r="H13" s="102">
        <f t="shared" si="0"/>
        <v>297.44</v>
      </c>
      <c r="I13" s="95">
        <f t="shared" si="1"/>
        <v>0</v>
      </c>
      <c r="J13" s="95">
        <f t="shared" si="2"/>
        <v>0</v>
      </c>
      <c r="K13" s="293">
        <f t="shared" si="3"/>
        <v>0</v>
      </c>
      <c r="L13" s="294"/>
      <c r="M13" s="295"/>
    </row>
    <row r="14" spans="1:13" ht="15.75" thickBot="1">
      <c r="A14" s="131" t="s">
        <v>65</v>
      </c>
      <c r="B14" s="132" t="s">
        <v>53</v>
      </c>
      <c r="C14" s="113">
        <v>1</v>
      </c>
      <c r="D14" s="99">
        <f>C14*1/C21</f>
        <v>0.05</v>
      </c>
      <c r="E14" s="98">
        <f>M5*D14</f>
        <v>0</v>
      </c>
      <c r="F14" s="96">
        <v>138.63</v>
      </c>
      <c r="G14" s="102">
        <v>200</v>
      </c>
      <c r="H14" s="102">
        <f t="shared" si="0"/>
        <v>338.63</v>
      </c>
      <c r="I14" s="95">
        <f t="shared" si="1"/>
        <v>0</v>
      </c>
      <c r="J14" s="95">
        <f t="shared" si="2"/>
        <v>0</v>
      </c>
      <c r="K14" s="293">
        <f t="shared" si="3"/>
        <v>0</v>
      </c>
      <c r="L14" s="294"/>
      <c r="M14" s="295"/>
    </row>
    <row r="15" spans="1:13" ht="15.75" thickBot="1">
      <c r="A15" s="133" t="s">
        <v>66</v>
      </c>
      <c r="B15" s="79" t="s">
        <v>54</v>
      </c>
      <c r="C15" s="113">
        <v>1</v>
      </c>
      <c r="D15" s="99">
        <f>C15*1/C21</f>
        <v>0.05</v>
      </c>
      <c r="E15" s="98">
        <f>M5*D15</f>
        <v>0</v>
      </c>
      <c r="F15" s="96">
        <v>86.75</v>
      </c>
      <c r="G15" s="102">
        <v>200</v>
      </c>
      <c r="H15" s="102">
        <f t="shared" si="0"/>
        <v>286.75</v>
      </c>
      <c r="I15" s="95">
        <f t="shared" si="1"/>
        <v>0</v>
      </c>
      <c r="J15" s="95">
        <f t="shared" si="2"/>
        <v>0</v>
      </c>
      <c r="K15" s="293">
        <f t="shared" si="3"/>
        <v>0</v>
      </c>
      <c r="L15" s="294"/>
      <c r="M15" s="295"/>
    </row>
    <row r="16" spans="1:13" ht="15.75" thickBot="1">
      <c r="A16" s="131" t="s">
        <v>67</v>
      </c>
      <c r="B16" s="132" t="s">
        <v>55</v>
      </c>
      <c r="C16" s="113">
        <v>1</v>
      </c>
      <c r="D16" s="99">
        <f>C16*1/C21</f>
        <v>0.05</v>
      </c>
      <c r="E16" s="98">
        <f>M5*D16</f>
        <v>0</v>
      </c>
      <c r="F16" s="96">
        <v>86.75</v>
      </c>
      <c r="G16" s="102">
        <v>200</v>
      </c>
      <c r="H16" s="102">
        <f t="shared" si="0"/>
        <v>286.75</v>
      </c>
      <c r="I16" s="95">
        <f t="shared" si="1"/>
        <v>0</v>
      </c>
      <c r="J16" s="95">
        <f t="shared" si="2"/>
        <v>0</v>
      </c>
      <c r="K16" s="293">
        <f t="shared" si="3"/>
        <v>0</v>
      </c>
      <c r="L16" s="294"/>
      <c r="M16" s="295"/>
    </row>
    <row r="17" spans="1:37" ht="15.75" thickBot="1">
      <c r="A17" s="131" t="s">
        <v>68</v>
      </c>
      <c r="B17" s="132" t="s">
        <v>56</v>
      </c>
      <c r="C17" s="113">
        <v>1</v>
      </c>
      <c r="D17" s="99">
        <f>C17*1/C21</f>
        <v>0.05</v>
      </c>
      <c r="E17" s="98">
        <f>M5*D17</f>
        <v>0</v>
      </c>
      <c r="F17" s="96">
        <v>136.41</v>
      </c>
      <c r="G17" s="102">
        <v>200</v>
      </c>
      <c r="H17" s="102">
        <f t="shared" si="0"/>
        <v>336.40999999999997</v>
      </c>
      <c r="I17" s="95">
        <f t="shared" si="1"/>
        <v>0</v>
      </c>
      <c r="J17" s="95">
        <f t="shared" si="2"/>
        <v>0</v>
      </c>
      <c r="K17" s="293">
        <f t="shared" si="3"/>
        <v>0</v>
      </c>
      <c r="L17" s="294"/>
      <c r="M17" s="295"/>
    </row>
    <row r="18" spans="1:37" ht="15.75" thickBot="1">
      <c r="A18" s="131" t="s">
        <v>69</v>
      </c>
      <c r="B18" s="132" t="s">
        <v>57</v>
      </c>
      <c r="C18" s="113">
        <v>1</v>
      </c>
      <c r="D18" s="99">
        <f>C18*1/C21</f>
        <v>0.05</v>
      </c>
      <c r="E18" s="98">
        <f>M5*D18</f>
        <v>0</v>
      </c>
      <c r="F18" s="96">
        <v>138.63</v>
      </c>
      <c r="G18" s="102">
        <v>200</v>
      </c>
      <c r="H18" s="102">
        <f t="shared" si="0"/>
        <v>338.63</v>
      </c>
      <c r="I18" s="95">
        <f t="shared" si="1"/>
        <v>0</v>
      </c>
      <c r="J18" s="95">
        <f t="shared" si="2"/>
        <v>0</v>
      </c>
      <c r="K18" s="293">
        <f t="shared" si="3"/>
        <v>0</v>
      </c>
      <c r="L18" s="294"/>
      <c r="M18" s="295"/>
    </row>
    <row r="19" spans="1:37" ht="15.75" thickBot="1">
      <c r="A19" s="131" t="s">
        <v>70</v>
      </c>
      <c r="B19" s="132" t="s">
        <v>58</v>
      </c>
      <c r="C19" s="113">
        <v>1</v>
      </c>
      <c r="D19" s="99">
        <f>C19*1/C21</f>
        <v>0.05</v>
      </c>
      <c r="E19" s="98">
        <f>M5*D19</f>
        <v>0</v>
      </c>
      <c r="F19" s="96">
        <v>86.75</v>
      </c>
      <c r="G19" s="102">
        <v>200</v>
      </c>
      <c r="H19" s="102">
        <f t="shared" si="0"/>
        <v>286.75</v>
      </c>
      <c r="I19" s="95">
        <f t="shared" si="1"/>
        <v>0</v>
      </c>
      <c r="J19" s="95">
        <f t="shared" si="2"/>
        <v>0</v>
      </c>
      <c r="K19" s="293">
        <f t="shared" si="3"/>
        <v>0</v>
      </c>
      <c r="L19" s="294"/>
      <c r="M19" s="295"/>
    </row>
    <row r="20" spans="1:37" ht="15.75" thickBot="1">
      <c r="A20" s="131" t="s">
        <v>71</v>
      </c>
      <c r="B20" s="132" t="s">
        <v>59</v>
      </c>
      <c r="C20" s="113">
        <v>2</v>
      </c>
      <c r="D20" s="99">
        <f>C20*1/C21</f>
        <v>0.1</v>
      </c>
      <c r="E20" s="98">
        <f>M5*D20</f>
        <v>0</v>
      </c>
      <c r="F20" s="97">
        <v>138.63</v>
      </c>
      <c r="G20" s="102">
        <v>200</v>
      </c>
      <c r="H20" s="102">
        <f t="shared" si="0"/>
        <v>338.63</v>
      </c>
      <c r="I20" s="95">
        <f t="shared" si="1"/>
        <v>0</v>
      </c>
      <c r="J20" s="95">
        <f t="shared" si="2"/>
        <v>0</v>
      </c>
      <c r="K20" s="293">
        <f t="shared" si="3"/>
        <v>0</v>
      </c>
      <c r="L20" s="294"/>
      <c r="M20" s="295"/>
    </row>
    <row r="21" spans="1:37" ht="21" thickBot="1">
      <c r="A21" s="50"/>
      <c r="B21" s="49"/>
      <c r="C21" s="66">
        <f>SUM(C7:C20)</f>
        <v>20</v>
      </c>
      <c r="D21" s="10">
        <f>SUM(D7:D20)</f>
        <v>1.0000000000000004</v>
      </c>
      <c r="E21" s="66">
        <f>SUM(E7:E20)</f>
        <v>0</v>
      </c>
      <c r="F21" s="47"/>
      <c r="G21" s="47"/>
      <c r="H21" s="47"/>
      <c r="I21" s="9">
        <f>SUM(I7:I20)</f>
        <v>0</v>
      </c>
      <c r="J21" s="9">
        <f>SUM(J7:J20)</f>
        <v>0</v>
      </c>
      <c r="K21" s="251">
        <f>SUM(K7:K20)</f>
        <v>0</v>
      </c>
      <c r="L21" s="258"/>
      <c r="M21" s="252"/>
    </row>
    <row r="23" spans="1:37" ht="15.75" thickBot="1"/>
    <row r="24" spans="1:37" ht="33.75" customHeight="1" thickBot="1">
      <c r="A24" s="207" t="s">
        <v>95</v>
      </c>
      <c r="B24" s="205"/>
      <c r="C24" s="208"/>
      <c r="D24" s="209"/>
      <c r="E24" s="210"/>
      <c r="F24" s="211"/>
      <c r="G24" s="211"/>
      <c r="H24" s="211"/>
      <c r="I24" s="212"/>
      <c r="J24" s="213"/>
      <c r="K24" s="214"/>
      <c r="L24" s="215"/>
      <c r="M24" s="216"/>
      <c r="N24" s="214"/>
      <c r="O24" s="214"/>
      <c r="P24" s="214"/>
      <c r="Q24" s="214"/>
      <c r="R24" s="214"/>
      <c r="S24" s="217"/>
      <c r="T24" s="204"/>
      <c r="U24" s="205"/>
      <c r="V24" s="205"/>
      <c r="W24" s="205"/>
      <c r="X24" s="206"/>
      <c r="Y24" s="217"/>
    </row>
    <row r="25" spans="1:37" ht="21" thickBot="1">
      <c r="A25" s="170"/>
      <c r="B25" s="170"/>
      <c r="C25" s="171"/>
      <c r="D25" s="172"/>
      <c r="E25" s="173"/>
      <c r="F25" s="174"/>
      <c r="G25" s="174"/>
      <c r="H25" s="174"/>
      <c r="I25" s="175"/>
      <c r="J25" s="176"/>
      <c r="K25" s="43"/>
      <c r="L25" s="41"/>
      <c r="M25" s="42"/>
      <c r="N25" s="43"/>
      <c r="O25" s="43"/>
      <c r="P25" s="43"/>
      <c r="Q25" s="43"/>
      <c r="R25" s="43"/>
    </row>
    <row r="26" spans="1:37" ht="31.5" customHeight="1" thickBot="1">
      <c r="A26" s="207" t="s">
        <v>92</v>
      </c>
      <c r="B26" s="218"/>
      <c r="C26" s="218"/>
      <c r="D26" s="218"/>
      <c r="E26" s="218"/>
      <c r="F26" s="218"/>
      <c r="G26" s="218"/>
      <c r="H26" s="218"/>
      <c r="I26" s="219"/>
      <c r="J26" s="220"/>
      <c r="K26" s="220"/>
      <c r="L26" s="221"/>
      <c r="M26" s="222"/>
      <c r="N26" s="223"/>
      <c r="O26" s="204"/>
      <c r="P26" s="205"/>
      <c r="Q26" s="205"/>
      <c r="R26" s="205"/>
      <c r="S26" s="217"/>
      <c r="T26" s="204"/>
      <c r="U26" s="205"/>
      <c r="V26" s="205"/>
      <c r="W26" s="205"/>
      <c r="X26" s="206"/>
      <c r="Y26" s="204"/>
      <c r="Z26" s="206"/>
    </row>
    <row r="28" spans="1:37" ht="15.75" thickBot="1"/>
    <row r="29" spans="1:37" ht="33.75" customHeight="1" thickBot="1">
      <c r="A29" s="207" t="s">
        <v>93</v>
      </c>
      <c r="B29" s="218"/>
      <c r="C29" s="218"/>
      <c r="D29" s="218"/>
      <c r="E29" s="218"/>
      <c r="F29" s="218"/>
      <c r="G29" s="218"/>
      <c r="H29" s="218"/>
      <c r="I29" s="219"/>
      <c r="J29" s="220"/>
      <c r="K29" s="220"/>
      <c r="L29" s="217"/>
      <c r="M29" s="204"/>
      <c r="N29" s="205"/>
      <c r="O29" s="205"/>
      <c r="P29" s="205"/>
      <c r="Q29" s="205"/>
      <c r="R29" s="205"/>
      <c r="S29" s="205"/>
      <c r="T29" s="205"/>
      <c r="U29" s="205"/>
      <c r="V29" s="205"/>
      <c r="W29" s="205"/>
      <c r="X29" s="205"/>
      <c r="Y29" s="205"/>
      <c r="Z29" s="205"/>
      <c r="AA29" s="205"/>
      <c r="AB29" s="206"/>
      <c r="AC29" s="205"/>
      <c r="AD29" s="205"/>
      <c r="AE29" s="205"/>
      <c r="AF29" s="205"/>
      <c r="AG29" s="205"/>
      <c r="AH29" s="205"/>
      <c r="AI29" s="205"/>
      <c r="AJ29" s="206"/>
      <c r="AK29" s="217"/>
    </row>
    <row r="32" spans="1:37" ht="15.75" thickBot="1"/>
    <row r="33" spans="1:9" ht="81.75" customHeight="1" thickBot="1">
      <c r="A33" s="276" t="s">
        <v>19</v>
      </c>
      <c r="B33" s="277"/>
      <c r="C33" s="277"/>
      <c r="D33" s="277"/>
      <c r="E33" s="277"/>
      <c r="F33" s="305"/>
      <c r="G33" s="71" t="s">
        <v>8</v>
      </c>
      <c r="H33" s="70" t="s">
        <v>20</v>
      </c>
      <c r="I33" s="13" t="s">
        <v>14</v>
      </c>
    </row>
    <row r="34" spans="1:9" ht="36.75" customHeight="1" thickBot="1">
      <c r="A34" s="296" t="s">
        <v>73</v>
      </c>
      <c r="B34" s="297"/>
      <c r="C34" s="297"/>
      <c r="D34" s="297"/>
      <c r="E34" s="297"/>
      <c r="F34" s="298"/>
      <c r="G34" s="82">
        <f>I21</f>
        <v>0</v>
      </c>
      <c r="H34" s="83">
        <f>J21</f>
        <v>0</v>
      </c>
      <c r="I34" s="84">
        <f>K21</f>
        <v>0</v>
      </c>
    </row>
    <row r="35" spans="1:9" ht="27" thickBot="1">
      <c r="A35" s="274"/>
      <c r="B35" s="275"/>
      <c r="C35" s="275"/>
      <c r="D35" s="275"/>
      <c r="E35" s="275"/>
      <c r="F35" s="275"/>
      <c r="G35" s="72"/>
      <c r="H35" s="73"/>
      <c r="I35" s="74"/>
    </row>
  </sheetData>
  <sheetProtection algorithmName="SHA-512" hashValue="0AvuP5foFCsdShUxbB/xn1+5pEzKUUuzu0jx9xRQUbS8kgKqKfDoxkwzrJ2KXAaQObpMQqidGUB+PjVftUKkww==" saltValue="1aoFxZU+fPZI8F200HZe0w==" spinCount="100000" sheet="1" objects="1" scenarios="1"/>
  <mergeCells count="23">
    <mergeCell ref="A34:F34"/>
    <mergeCell ref="A35:F35"/>
    <mergeCell ref="A3:M3"/>
    <mergeCell ref="A4:M4"/>
    <mergeCell ref="A5:B5"/>
    <mergeCell ref="C5:L5"/>
    <mergeCell ref="A33:F33"/>
    <mergeCell ref="K6:M6"/>
    <mergeCell ref="K7:M7"/>
    <mergeCell ref="K8:M8"/>
    <mergeCell ref="K9:M9"/>
    <mergeCell ref="K10:M10"/>
    <mergeCell ref="K11:M11"/>
    <mergeCell ref="K12:M12"/>
    <mergeCell ref="K13:M13"/>
    <mergeCell ref="K14:M14"/>
    <mergeCell ref="K20:M20"/>
    <mergeCell ref="K21:M21"/>
    <mergeCell ref="K15:M15"/>
    <mergeCell ref="K16:M16"/>
    <mergeCell ref="K17:M17"/>
    <mergeCell ref="K18:M18"/>
    <mergeCell ref="K19:M19"/>
  </mergeCell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Orientações Preenchimento </vt:lpstr>
      <vt:lpstr>Oferta Total Tomografia</vt:lpstr>
      <vt:lpstr>Of. Tomografia Adulto</vt:lpstr>
      <vt:lpstr>Of. Tomografia Infantil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Hilda Itamaro</dc:creator>
  <cp:lastModifiedBy>mariana.goncalves</cp:lastModifiedBy>
  <dcterms:created xsi:type="dcterms:W3CDTF">2017-10-10T01:39:08Z</dcterms:created>
  <dcterms:modified xsi:type="dcterms:W3CDTF">2017-12-20T11:43:04Z</dcterms:modified>
</cp:coreProperties>
</file>