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rianaitamaro/Dropbox/Credenciamento de Serviços SUS/05.Novos Editais/2020/Edital 008.2020 Ultrassonografia Doppler/"/>
    </mc:Choice>
  </mc:AlternateContent>
  <xr:revisionPtr revIDLastSave="0" documentId="13_ncr:1_{26FABA36-8220-9641-88A2-C804BD6A7A1B}" xr6:coauthVersionLast="45" xr6:coauthVersionMax="45" xr10:uidLastSave="{00000000-0000-0000-0000-000000000000}"/>
  <bookViews>
    <workbookView xWindow="0" yWindow="0" windowWidth="25600" windowHeight="16000" firstSheet="1" activeTab="1" xr2:uid="{00000000-000D-0000-FFFF-FFFF00000000}"/>
  </bookViews>
  <sheets>
    <sheet name="Orientações Preenchimento " sheetId="4" r:id="rId1"/>
    <sheet name="Oferta Total Ultrassonografia" sheetId="1" r:id="rId2"/>
    <sheet name="Ultrassonografia Doppler" sheetId="5" r:id="rId3"/>
    <sheet name="USG Doppler Pediátric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C17" i="6" s="1"/>
  <c r="K2" i="5"/>
  <c r="E4" i="5" s="1"/>
  <c r="H16" i="6"/>
  <c r="I16" i="6" s="1"/>
  <c r="G16" i="6"/>
  <c r="F16" i="6"/>
  <c r="H15" i="6"/>
  <c r="I15" i="6" s="1"/>
  <c r="G15" i="6"/>
  <c r="F15" i="6"/>
  <c r="H14" i="6"/>
  <c r="I14" i="6" s="1"/>
  <c r="G14" i="6"/>
  <c r="F14" i="6"/>
  <c r="H13" i="6"/>
  <c r="I13" i="6" s="1"/>
  <c r="G13" i="6"/>
  <c r="F13" i="6"/>
  <c r="H12" i="6"/>
  <c r="I12" i="6" s="1"/>
  <c r="G12" i="6"/>
  <c r="F12" i="6"/>
  <c r="H11" i="6"/>
  <c r="I11" i="6" s="1"/>
  <c r="G11" i="6"/>
  <c r="F11" i="6"/>
  <c r="H10" i="6"/>
  <c r="I10" i="6" s="1"/>
  <c r="G10" i="6"/>
  <c r="F10" i="6"/>
  <c r="H9" i="6"/>
  <c r="G9" i="6"/>
  <c r="F9" i="6"/>
  <c r="H8" i="6"/>
  <c r="G8" i="6"/>
  <c r="I8" i="6" s="1"/>
  <c r="F8" i="6"/>
  <c r="H7" i="6"/>
  <c r="I7" i="6" s="1"/>
  <c r="G7" i="6"/>
  <c r="F7" i="6"/>
  <c r="H6" i="6"/>
  <c r="I6" i="6" s="1"/>
  <c r="G6" i="6"/>
  <c r="F6" i="6"/>
  <c r="H5" i="6"/>
  <c r="G5" i="6"/>
  <c r="F5" i="6"/>
  <c r="F4" i="6"/>
  <c r="K5" i="5"/>
  <c r="K6" i="5"/>
  <c r="K7" i="5"/>
  <c r="K8" i="5"/>
  <c r="K9" i="5"/>
  <c r="K10" i="5"/>
  <c r="K11" i="5"/>
  <c r="K12" i="5"/>
  <c r="K13" i="5"/>
  <c r="K14" i="5"/>
  <c r="K15" i="5"/>
  <c r="K16" i="5"/>
  <c r="J5" i="5"/>
  <c r="J6" i="5"/>
  <c r="J7" i="5"/>
  <c r="J8" i="5"/>
  <c r="J9" i="5"/>
  <c r="J10" i="5"/>
  <c r="J11" i="5"/>
  <c r="J12" i="5"/>
  <c r="J13" i="5"/>
  <c r="J14" i="5"/>
  <c r="J15" i="5"/>
  <c r="J16" i="5"/>
  <c r="I5" i="5"/>
  <c r="I6" i="5"/>
  <c r="I7" i="5"/>
  <c r="I8" i="5"/>
  <c r="I9" i="5"/>
  <c r="I10" i="5"/>
  <c r="I11" i="5"/>
  <c r="I12" i="5"/>
  <c r="I13" i="5"/>
  <c r="I14" i="5"/>
  <c r="I15" i="5"/>
  <c r="I16" i="5"/>
  <c r="H11" i="5"/>
  <c r="H12" i="5"/>
  <c r="H13" i="5"/>
  <c r="H14" i="5"/>
  <c r="H15" i="5"/>
  <c r="H5" i="5"/>
  <c r="B14" i="1"/>
  <c r="H4" i="6" l="1"/>
  <c r="I4" i="6" s="1"/>
  <c r="G4" i="6"/>
  <c r="I9" i="6"/>
  <c r="H17" i="6"/>
  <c r="E14" i="1" s="1"/>
  <c r="I5" i="6"/>
  <c r="G17" i="6"/>
  <c r="D14" i="1" s="1"/>
  <c r="C6" i="1"/>
  <c r="C17" i="5"/>
  <c r="B13" i="1"/>
  <c r="I17" i="6" l="1"/>
  <c r="C14" i="1" s="1"/>
  <c r="I2" i="6"/>
  <c r="H16" i="5"/>
  <c r="H8" i="5"/>
  <c r="H9" i="5"/>
  <c r="H6" i="5"/>
  <c r="H7" i="5"/>
  <c r="H10" i="5"/>
  <c r="H4" i="5"/>
  <c r="D7" i="5" l="1"/>
  <c r="D6" i="5"/>
  <c r="D16" i="5"/>
  <c r="D4" i="5"/>
  <c r="D9" i="5"/>
  <c r="D10" i="5"/>
  <c r="D8" i="5"/>
  <c r="I4" i="5" l="1"/>
  <c r="D17" i="5"/>
  <c r="E17" i="5" l="1"/>
  <c r="J4" i="5"/>
  <c r="J17" i="5" s="1"/>
  <c r="E13" i="1" s="1"/>
  <c r="E15" i="1" s="1"/>
  <c r="I17" i="5"/>
  <c r="D13" i="1" l="1"/>
  <c r="D15" i="1" s="1"/>
  <c r="C15" i="1" s="1"/>
  <c r="K4" i="5"/>
  <c r="K17" i="5" s="1"/>
  <c r="C13" i="1" s="1"/>
  <c r="B15" i="1" l="1"/>
</calcChain>
</file>

<file path=xl/sharedStrings.xml><?xml version="1.0" encoding="utf-8"?>
<sst xmlns="http://schemas.openxmlformats.org/spreadsheetml/2006/main" count="111" uniqueCount="60">
  <si>
    <t xml:space="preserve">OFERTA TOTAL DE PROCEDIMENTOS DE ULTRASSONOGRAFIA </t>
  </si>
  <si>
    <t xml:space="preserve"> Nome do Procedimento</t>
  </si>
  <si>
    <t>Códigos SIGTAP</t>
  </si>
  <si>
    <t>Valor Procedimento SIGTAP R$</t>
  </si>
  <si>
    <t>Valor Total por Procedimento R$</t>
  </si>
  <si>
    <t>Percentual de Oferta</t>
  </si>
  <si>
    <t>Quantitativo Total Ofertado X Valor total por procedimento</t>
  </si>
  <si>
    <t>Valor Total SIGTAP R$</t>
  </si>
  <si>
    <t>Capacidade Instalada (mensal)</t>
  </si>
  <si>
    <t>Oferta Mensal para SUS</t>
  </si>
  <si>
    <t xml:space="preserve">Elementos </t>
  </si>
  <si>
    <t>Quantidade  de Oferta SUS</t>
  </si>
  <si>
    <t>Quantidade ofertada x Valor total por procedimento</t>
  </si>
  <si>
    <t>Valor Total R$ SIGTAP</t>
  </si>
  <si>
    <t>Valor Total Complementação  R$</t>
  </si>
  <si>
    <t>TOTAL</t>
  </si>
  <si>
    <t>Elemento 4 - Procedimentos de Ultrassonografia Doppler</t>
  </si>
  <si>
    <t>Quantitativo de Oferta para SMS</t>
  </si>
  <si>
    <t>Necessidade da SMS de Oferta do Procedimento</t>
  </si>
  <si>
    <t xml:space="preserve">1º PASSO: </t>
  </si>
  <si>
    <t>2º PASSO:</t>
  </si>
  <si>
    <t>ANEXAR AS PLANILHAS DO 6º PASSO AO OFÍCIO DA OFERTA DE PROCEDIMENTOS</t>
  </si>
  <si>
    <t>Abra a Aba Oferta Total Ultrassonografia</t>
  </si>
  <si>
    <t>No campo azul Insira a quantidade de procedimento que o Serviço possui de capacidade instalada</t>
  </si>
  <si>
    <t>ATENÇÃO OBRIGATÓRIO!</t>
  </si>
  <si>
    <t>3º PASSO:</t>
  </si>
  <si>
    <t>4º PASSO:</t>
  </si>
  <si>
    <t>No campo amarelo Insira a quantidade Total de Ultrassonografia(Adulto + Pediátrico) que será ofertado ao SUS</t>
  </si>
  <si>
    <t>No campo Lilás insira a quantidade Total de Ultrassonografia com Doppler que será ofertado ao SUS</t>
  </si>
  <si>
    <r>
      <rPr>
        <b/>
        <sz val="14"/>
        <color rgb="FF000000"/>
        <rFont val="Arial"/>
        <family val="2"/>
      </rPr>
      <t>5º PASSO</t>
    </r>
    <r>
      <rPr>
        <sz val="14"/>
        <color rgb="FF000000"/>
        <rFont val="Arial"/>
        <family val="2"/>
      </rPr>
      <t>:</t>
    </r>
  </si>
  <si>
    <t>SERÁ PREENCHIDO AUTOMATICAMENTE</t>
  </si>
  <si>
    <t xml:space="preserve">6º PASSO: </t>
  </si>
  <si>
    <t>7º PASSO:</t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</si>
  <si>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as planilhas </t>
    </r>
    <r>
      <rPr>
        <b/>
        <sz val="14"/>
        <color rgb="FF000000"/>
        <rFont val="Arial"/>
        <family val="2"/>
      </rPr>
      <t>Oferta Total Ultrassonografia, Of.Ultrassonografia Adulto e  Of. Ultrassonografia Pediátrica</t>
    </r>
  </si>
  <si>
    <t xml:space="preserve">                                    ORIENTAÇÕES PARA PREENCHIMENTO DA PLANILHA                                               OFERTA DO EDITAL Nº XXX/2018 - ULTRASSONOGRAFIAS</t>
  </si>
  <si>
    <r>
      <t xml:space="preserve">A Planilha Preencherá </t>
    </r>
    <r>
      <rPr>
        <b/>
        <sz val="14"/>
        <color rgb="FF000000"/>
        <rFont val="Arial"/>
        <family val="2"/>
      </rPr>
      <t>automáticamente</t>
    </r>
    <r>
      <rPr>
        <sz val="14"/>
        <color rgb="FF000000"/>
        <rFont val="Arial"/>
        <family val="2"/>
      </rPr>
      <t xml:space="preserve"> a distribuição da oferta total dos procedimentos de Ultrassonografias, dividindo-os em adultos (95,2%) e pediátricos (4,8%), subdividindo os procedimentos para adultos em 3 elementos (com exceção do USG com Doppler), conforme necessidade da Secretaria de Saúde de Florianópolis</t>
    </r>
  </si>
  <si>
    <t>02.05.01.004-0</t>
  </si>
  <si>
    <t>ECOGRAFIA TRANSVAGINAL COM DOPPLER</t>
  </si>
  <si>
    <t>Valor Procedimento c/ Complementação R$</t>
  </si>
  <si>
    <t>ULTRASSONOGRAFIA DOPPLER AORTA ABDOMINAL E ARTERIAS ILÍACAS</t>
  </si>
  <si>
    <t>ULTRASSONOGRAFIA DOPPLER DAS ARTÉRIAS DOS MEMBROS SUPERIORES</t>
  </si>
  <si>
    <t>ULTRASSONOGRAFIA DOPPLER DAS CARÓTIDAS E VERTEBRAIS</t>
  </si>
  <si>
    <t>ULTRASSONOGRAFIA DOPPLER DAS VEIAS DOS MEMBROS SUPERIORES</t>
  </si>
  <si>
    <t>ULTRASSONOGRAFIA DOPPLER ARTÉRIAS MESENTÉRICAS</t>
  </si>
  <si>
    <t>ULTRASSONOGRAFIA DOPPLER DE BOLSA ESCROTAL</t>
  </si>
  <si>
    <t>ULTRASSONOGRAFIA DOPPLER PENIANO</t>
  </si>
  <si>
    <t>ULTRASSONOGRAFIA DOPPLER DAS ARTÉRIAS DOS MEMBROS INFERIORES</t>
  </si>
  <si>
    <t>ULTRASSONOGRAFIA DOPPLER DAS ARTÉRIAS RENAIS</t>
  </si>
  <si>
    <t>ULTRASSONOGRAFIA DOPPLER DAS VEIAS DOS MEMBROS INFERIORES</t>
  </si>
  <si>
    <t>ULTRASSONOGRAFIA DOPPLER DA VEIA PORTA</t>
  </si>
  <si>
    <t>ULTRASSONOGRAFIA DOPPLER DA TIREOIDE</t>
  </si>
  <si>
    <r>
      <t xml:space="preserve">1. </t>
    </r>
    <r>
      <rPr>
        <b/>
        <sz val="24"/>
        <color rgb="FF000000"/>
        <rFont val="Arial"/>
        <family val="2"/>
      </rPr>
      <t>Ultrassonografia Doppler</t>
    </r>
  </si>
  <si>
    <t xml:space="preserve">     1.1 Ultrassonografia Doppler Adulto (Obrigatório)</t>
  </si>
  <si>
    <t>2. Total</t>
  </si>
  <si>
    <t>OFERTA DE PROCEDIMENTOS DE ULTRASSSONOGRAFIA COM DOPPLER - EDITAL Nº 014/2018</t>
  </si>
  <si>
    <t xml:space="preserve">     1.2 Ultrassonografia Doppler Pediátrico </t>
  </si>
  <si>
    <t>Procedimentos deUltrassonografia com Doppler Adulto</t>
  </si>
  <si>
    <t>Procedimentos de Ultrassonografia com Doppler Pediátrico</t>
  </si>
  <si>
    <t>OFERTA DE PROCEDIMENTOS DE ULTRASSSONOGRAFIA COM DOPPLER - EDITAL Nº 008/2020</t>
  </si>
  <si>
    <t xml:space="preserve"> Procedimentos de Ultrassonografia Doppler Adulto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</si>
</sst>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&quot;R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4"/>
      <color rgb="FF000000"/>
      <name val="Arial"/>
      <family val="2"/>
    </font>
    <font>
      <sz val="10"/>
      <name val="Arial"/>
      <family val="2"/>
    </font>
    <font>
      <sz val="24"/>
      <color rgb="FF000000"/>
      <name val="Arial"/>
      <family val="2"/>
    </font>
    <font>
      <b/>
      <sz val="16"/>
      <color theme="1"/>
      <name val="Arial"/>
      <family val="2"/>
    </font>
    <font>
      <sz val="2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Calibri "/>
    </font>
    <font>
      <sz val="11"/>
      <color rgb="FF000000"/>
      <name val="Calibri "/>
    </font>
    <font>
      <b/>
      <sz val="22"/>
      <color theme="1"/>
      <name val="Calibri"/>
      <family val="2"/>
      <scheme val="minor"/>
    </font>
    <font>
      <b/>
      <sz val="12"/>
      <color rgb="FF22222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BA6FE3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rgb="FFBA6FE3"/>
        <bgColor rgb="FFCCC0D9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9" borderId="6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13" fillId="9" borderId="1" xfId="0" applyFont="1" applyFill="1" applyBorder="1" applyAlignment="1">
      <alignment horizontal="center" vertical="center"/>
    </xf>
    <xf numFmtId="10" fontId="13" fillId="9" borderId="1" xfId="0" applyNumberFormat="1" applyFont="1" applyFill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9" fillId="0" borderId="0" xfId="0" applyFont="1" applyAlignment="1">
      <alignment horizontal="center" wrapText="1"/>
    </xf>
    <xf numFmtId="0" fontId="1" fillId="4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0" fontId="1" fillId="12" borderId="0" xfId="0" applyFont="1" applyFill="1" applyBorder="1" applyAlignment="1">
      <alignment horizontal="center" vertical="center" wrapText="1"/>
    </xf>
    <xf numFmtId="0" fontId="17" fillId="7" borderId="1" xfId="0" applyFont="1" applyFill="1" applyBorder="1"/>
    <xf numFmtId="164" fontId="17" fillId="7" borderId="13" xfId="0" applyNumberFormat="1" applyFont="1" applyFill="1" applyBorder="1" applyAlignment="1">
      <alignment horizontal="center"/>
    </xf>
    <xf numFmtId="164" fontId="17" fillId="7" borderId="14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left" wrapText="1"/>
    </xf>
    <xf numFmtId="0" fontId="18" fillId="7" borderId="1" xfId="0" applyFont="1" applyFill="1" applyBorder="1" applyAlignment="1">
      <alignment horizontal="center" wrapText="1"/>
    </xf>
    <xf numFmtId="10" fontId="17" fillId="7" borderId="0" xfId="0" applyNumberFormat="1" applyFont="1" applyFill="1" applyBorder="1" applyAlignment="1">
      <alignment horizontal="center"/>
    </xf>
    <xf numFmtId="164" fontId="17" fillId="7" borderId="1" xfId="0" applyNumberFormat="1" applyFont="1" applyFill="1" applyBorder="1" applyAlignment="1">
      <alignment horizontal="center"/>
    </xf>
    <xf numFmtId="10" fontId="17" fillId="7" borderId="1" xfId="0" applyNumberFormat="1" applyFont="1" applyFill="1" applyBorder="1" applyAlignment="1">
      <alignment horizontal="center"/>
    </xf>
    <xf numFmtId="164" fontId="17" fillId="7" borderId="3" xfId="0" applyNumberFormat="1" applyFont="1" applyFill="1" applyBorder="1" applyAlignment="1">
      <alignment horizontal="center"/>
    </xf>
    <xf numFmtId="10" fontId="17" fillId="7" borderId="3" xfId="0" applyNumberFormat="1" applyFont="1" applyFill="1" applyBorder="1" applyAlignment="1">
      <alignment horizontal="center"/>
    </xf>
    <xf numFmtId="1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4" fontId="20" fillId="0" borderId="0" xfId="0" applyNumberFormat="1" applyFont="1"/>
    <xf numFmtId="1" fontId="6" fillId="10" borderId="1" xfId="0" applyNumberFormat="1" applyFont="1" applyFill="1" applyBorder="1" applyAlignment="1">
      <alignment wrapText="1"/>
    </xf>
    <xf numFmtId="1" fontId="17" fillId="7" borderId="1" xfId="0" applyNumberFormat="1" applyFont="1" applyFill="1" applyBorder="1" applyAlignment="1">
      <alignment horizontal="center"/>
    </xf>
    <xf numFmtId="1" fontId="17" fillId="7" borderId="3" xfId="0" applyNumberFormat="1" applyFont="1" applyFill="1" applyBorder="1" applyAlignment="1">
      <alignment horizontal="center"/>
    </xf>
    <xf numFmtId="164" fontId="17" fillId="7" borderId="2" xfId="0" applyNumberFormat="1" applyFont="1" applyFill="1" applyBorder="1" applyAlignment="1">
      <alignment horizontal="center"/>
    </xf>
    <xf numFmtId="0" fontId="17" fillId="9" borderId="1" xfId="0" applyFont="1" applyFill="1" applyBorder="1"/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0" fontId="16" fillId="0" borderId="11" xfId="0" applyFont="1" applyBorder="1"/>
    <xf numFmtId="0" fontId="16" fillId="0" borderId="12" xfId="0" applyFont="1" applyBorder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0" fontId="5" fillId="0" borderId="11" xfId="0" applyFont="1" applyBorder="1"/>
    <xf numFmtId="0" fontId="5" fillId="0" borderId="12" xfId="0" applyFont="1" applyBorder="1"/>
    <xf numFmtId="0" fontId="9" fillId="0" borderId="2" xfId="0" applyFont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0" fontId="19" fillId="15" borderId="2" xfId="0" applyFont="1" applyFill="1" applyBorder="1" applyAlignment="1">
      <alignment horizontal="center"/>
    </xf>
    <xf numFmtId="0" fontId="19" fillId="15" borderId="3" xfId="0" applyFont="1" applyFill="1" applyBorder="1" applyAlignment="1">
      <alignment horizontal="center"/>
    </xf>
    <xf numFmtId="0" fontId="19" fillId="15" borderId="4" xfId="0" applyFont="1" applyFill="1" applyBorder="1" applyAlignment="1">
      <alignment horizontal="center"/>
    </xf>
    <xf numFmtId="0" fontId="0" fillId="0" borderId="0" xfId="0" applyProtection="1">
      <protection locked="0"/>
    </xf>
    <xf numFmtId="2" fontId="12" fillId="5" borderId="1" xfId="0" applyNumberFormat="1" applyFont="1" applyFill="1" applyBorder="1" applyAlignment="1" applyProtection="1">
      <alignment horizontal="center" vertical="center"/>
    </xf>
    <xf numFmtId="2" fontId="12" fillId="5" borderId="1" xfId="0" applyNumberFormat="1" applyFont="1" applyFill="1" applyBorder="1" applyAlignment="1" applyProtection="1">
      <alignment horizontal="center" vertical="center" wrapText="1"/>
    </xf>
    <xf numFmtId="165" fontId="12" fillId="5" borderId="1" xfId="0" applyNumberFormat="1" applyFont="1" applyFill="1" applyBorder="1" applyAlignment="1" applyProtection="1">
      <alignment horizontal="center" vertical="center" wrapText="1"/>
    </xf>
    <xf numFmtId="165" fontId="12" fillId="6" borderId="1" xfId="0" applyNumberFormat="1" applyFont="1" applyFill="1" applyBorder="1" applyAlignment="1" applyProtection="1">
      <alignment horizontal="center" vertical="center" wrapText="1"/>
    </xf>
    <xf numFmtId="2" fontId="9" fillId="11" borderId="7" xfId="0" applyNumberFormat="1" applyFont="1" applyFill="1" applyBorder="1" applyProtection="1"/>
    <xf numFmtId="1" fontId="9" fillId="11" borderId="8" xfId="0" applyNumberFormat="1" applyFont="1" applyFill="1" applyBorder="1" applyAlignment="1" applyProtection="1">
      <alignment horizontal="center" vertical="center"/>
    </xf>
    <xf numFmtId="164" fontId="9" fillId="11" borderId="8" xfId="0" applyNumberFormat="1" applyFont="1" applyFill="1" applyBorder="1" applyAlignment="1" applyProtection="1">
      <alignment horizontal="center" vertical="center"/>
    </xf>
    <xf numFmtId="2" fontId="9" fillId="11" borderId="0" xfId="0" applyNumberFormat="1" applyFont="1" applyFill="1" applyBorder="1" applyProtection="1"/>
    <xf numFmtId="1" fontId="9" fillId="11" borderId="5" xfId="0" applyNumberFormat="1" applyFont="1" applyFill="1" applyBorder="1" applyAlignment="1" applyProtection="1">
      <alignment horizontal="center" vertical="center"/>
    </xf>
    <xf numFmtId="164" fontId="9" fillId="11" borderId="5" xfId="0" applyNumberFormat="1" applyFont="1" applyFill="1" applyBorder="1" applyAlignment="1" applyProtection="1">
      <alignment horizontal="center" vertical="center"/>
    </xf>
    <xf numFmtId="165" fontId="10" fillId="3" borderId="2" xfId="0" applyNumberFormat="1" applyFont="1" applyFill="1" applyBorder="1" applyProtection="1"/>
    <xf numFmtId="1" fontId="10" fillId="3" borderId="18" xfId="0" applyNumberFormat="1" applyFont="1" applyFill="1" applyBorder="1" applyAlignment="1" applyProtection="1">
      <alignment horizontal="center" vertical="center"/>
    </xf>
    <xf numFmtId="164" fontId="10" fillId="3" borderId="18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Protection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5" fillId="13" borderId="5" xfId="0" applyFont="1" applyFill="1" applyBorder="1" applyProtection="1">
      <protection locked="0"/>
    </xf>
    <xf numFmtId="1" fontId="6" fillId="14" borderId="17" xfId="0" applyNumberFormat="1" applyFont="1" applyFill="1" applyBorder="1" applyAlignment="1" applyProtection="1">
      <alignment wrapText="1"/>
      <protection locked="0"/>
    </xf>
    <xf numFmtId="1" fontId="6" fillId="14" borderId="15" xfId="0" applyNumberFormat="1" applyFont="1" applyFill="1" applyBorder="1" applyAlignment="1" applyProtection="1">
      <alignment wrapText="1"/>
      <protection locked="0"/>
    </xf>
    <xf numFmtId="0" fontId="4" fillId="8" borderId="7" xfId="0" applyFont="1" applyFill="1" applyBorder="1" applyAlignment="1" applyProtection="1">
      <alignment wrapText="1"/>
      <protection locked="0"/>
    </xf>
    <xf numFmtId="0" fontId="4" fillId="8" borderId="16" xfId="0" applyFont="1" applyFill="1" applyBorder="1" applyAlignment="1" applyProtection="1">
      <alignment wrapText="1"/>
      <protection locked="0"/>
    </xf>
    <xf numFmtId="1" fontId="8" fillId="8" borderId="16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57151</xdr:rowOff>
    </xdr:from>
    <xdr:to>
      <xdr:col>2</xdr:col>
      <xdr:colOff>0</xdr:colOff>
      <xdr:row>2</xdr:row>
      <xdr:rowOff>552451</xdr:rowOff>
    </xdr:to>
    <xdr:pic>
      <xdr:nvPicPr>
        <xdr:cNvPr id="2" name="image2.png" descr="logo pmf saud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42876"/>
          <a:ext cx="1209675" cy="495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57151</xdr:colOff>
      <xdr:row>7</xdr:row>
      <xdr:rowOff>161925</xdr:rowOff>
    </xdr:from>
    <xdr:to>
      <xdr:col>13</xdr:col>
      <xdr:colOff>295275</xdr:colOff>
      <xdr:row>15</xdr:row>
      <xdr:rowOff>38100</xdr:rowOff>
    </xdr:to>
    <xdr:pic>
      <xdr:nvPicPr>
        <xdr:cNvPr id="3077" name="Pictur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1" y="1609725"/>
          <a:ext cx="8677274" cy="18764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903414</xdr:colOff>
      <xdr:row>8</xdr:row>
      <xdr:rowOff>533257</xdr:rowOff>
    </xdr:from>
    <xdr:to>
      <xdr:col>11</xdr:col>
      <xdr:colOff>115353</xdr:colOff>
      <xdr:row>12</xdr:row>
      <xdr:rowOff>187030</xdr:rowOff>
    </xdr:to>
    <xdr:sp macro="" textlink="">
      <xdr:nvSpPr>
        <xdr:cNvPr id="23" name="Seta para a direit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938181">
          <a:off x="4703889" y="2304907"/>
          <a:ext cx="3898239" cy="7586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15</xdr:col>
      <xdr:colOff>95250</xdr:colOff>
      <xdr:row>51</xdr:row>
      <xdr:rowOff>647700</xdr:rowOff>
    </xdr:from>
    <xdr:to>
      <xdr:col>15</xdr:col>
      <xdr:colOff>428625</xdr:colOff>
      <xdr:row>51</xdr:row>
      <xdr:rowOff>1000125</xdr:rowOff>
    </xdr:to>
    <xdr:sp macro="" textlink="">
      <xdr:nvSpPr>
        <xdr:cNvPr id="27" name="Shape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5192375" y="14211300"/>
          <a:ext cx="333375" cy="352425"/>
        </a:xfrm>
        <a:prstGeom prst="rightBrace">
          <a:avLst>
            <a:gd name="adj1" fmla="val 48333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13</xdr:col>
      <xdr:colOff>295275</xdr:colOff>
      <xdr:row>31</xdr:row>
      <xdr:rowOff>142875</xdr:rowOff>
    </xdr:from>
    <xdr:to>
      <xdr:col>14</xdr:col>
      <xdr:colOff>180975</xdr:colOff>
      <xdr:row>33</xdr:row>
      <xdr:rowOff>66675</xdr:rowOff>
    </xdr:to>
    <xdr:sp macro="" textlink="">
      <xdr:nvSpPr>
        <xdr:cNvPr id="28" name="Shape 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4173200" y="8543925"/>
          <a:ext cx="495300" cy="304800"/>
        </a:xfrm>
        <a:prstGeom prst="rightBrace">
          <a:avLst>
            <a:gd name="adj1" fmla="val 0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14</xdr:col>
      <xdr:colOff>257175</xdr:colOff>
      <xdr:row>30</xdr:row>
      <xdr:rowOff>47625</xdr:rowOff>
    </xdr:from>
    <xdr:to>
      <xdr:col>17</xdr:col>
      <xdr:colOff>19050</xdr:colOff>
      <xdr:row>35</xdr:row>
      <xdr:rowOff>158750</xdr:rowOff>
    </xdr:to>
    <xdr:sp macro="" textlink="">
      <xdr:nvSpPr>
        <xdr:cNvPr id="29" name="Shape 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4744700" y="8258175"/>
          <a:ext cx="1590675" cy="106362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15</xdr:col>
      <xdr:colOff>552450</xdr:colOff>
      <xdr:row>51</xdr:row>
      <xdr:rowOff>514350</xdr:rowOff>
    </xdr:from>
    <xdr:to>
      <xdr:col>18</xdr:col>
      <xdr:colOff>314325</xdr:colOff>
      <xdr:row>51</xdr:row>
      <xdr:rowOff>1577975</xdr:rowOff>
    </xdr:to>
    <xdr:sp macro="" textlink="">
      <xdr:nvSpPr>
        <xdr:cNvPr id="30" name="Shape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649575" y="14077950"/>
          <a:ext cx="1590675" cy="106362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15</xdr:col>
      <xdr:colOff>91901</xdr:colOff>
      <xdr:row>51</xdr:row>
      <xdr:rowOff>1204890</xdr:rowOff>
    </xdr:from>
    <xdr:to>
      <xdr:col>15</xdr:col>
      <xdr:colOff>533400</xdr:colOff>
      <xdr:row>51</xdr:row>
      <xdr:rowOff>1476375</xdr:rowOff>
    </xdr:to>
    <xdr:sp macro="" textlink="">
      <xdr:nvSpPr>
        <xdr:cNvPr id="31" name="Seta para a direita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189026" y="14768490"/>
          <a:ext cx="441499" cy="27148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114300</xdr:colOff>
      <xdr:row>16</xdr:row>
      <xdr:rowOff>38100</xdr:rowOff>
    </xdr:from>
    <xdr:to>
      <xdr:col>13</xdr:col>
      <xdr:colOff>304800</xdr:colOff>
      <xdr:row>26</xdr:row>
      <xdr:rowOff>85725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53075" y="3686175"/>
          <a:ext cx="8629650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906342</xdr:colOff>
      <xdr:row>16</xdr:row>
      <xdr:rowOff>347112</xdr:rowOff>
    </xdr:from>
    <xdr:to>
      <xdr:col>11</xdr:col>
      <xdr:colOff>2193352</xdr:colOff>
      <xdr:row>18</xdr:row>
      <xdr:rowOff>182578</xdr:rowOff>
    </xdr:to>
    <xdr:sp macro="" textlink="">
      <xdr:nvSpPr>
        <xdr:cNvPr id="33" name="Seta para a direita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rot="938181">
          <a:off x="4706817" y="3995187"/>
          <a:ext cx="5973310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95250</xdr:colOff>
      <xdr:row>28</xdr:row>
      <xdr:rowOff>0</xdr:rowOff>
    </xdr:from>
    <xdr:to>
      <xdr:col>13</xdr:col>
      <xdr:colOff>323850</xdr:colOff>
      <xdr:row>36</xdr:row>
      <xdr:rowOff>66675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34025" y="6705600"/>
          <a:ext cx="8667750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937915</xdr:colOff>
      <xdr:row>28</xdr:row>
      <xdr:rowOff>374145</xdr:rowOff>
    </xdr:from>
    <xdr:to>
      <xdr:col>11</xdr:col>
      <xdr:colOff>4121787</xdr:colOff>
      <xdr:row>30</xdr:row>
      <xdr:rowOff>9586</xdr:rowOff>
    </xdr:to>
    <xdr:sp macro="" textlink="">
      <xdr:nvSpPr>
        <xdr:cNvPr id="36" name="Seta para a direita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570335">
          <a:off x="4738390" y="7079745"/>
          <a:ext cx="7870172" cy="11403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600075</xdr:colOff>
      <xdr:row>38</xdr:row>
      <xdr:rowOff>400050</xdr:rowOff>
    </xdr:from>
    <xdr:to>
      <xdr:col>13</xdr:col>
      <xdr:colOff>304801</xdr:colOff>
      <xdr:row>45</xdr:row>
      <xdr:rowOff>171450</xdr:rowOff>
    </xdr:to>
    <xdr:pic>
      <xdr:nvPicPr>
        <xdr:cNvPr id="38" name="Pictur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10134600"/>
          <a:ext cx="8753476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995065</xdr:colOff>
      <xdr:row>39</xdr:row>
      <xdr:rowOff>583695</xdr:rowOff>
    </xdr:from>
    <xdr:to>
      <xdr:col>11</xdr:col>
      <xdr:colOff>4178937</xdr:colOff>
      <xdr:row>41</xdr:row>
      <xdr:rowOff>76261</xdr:rowOff>
    </xdr:to>
    <xdr:sp macro="" textlink="">
      <xdr:nvSpPr>
        <xdr:cNvPr id="39" name="Seta para a direita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794344">
          <a:off x="4795540" y="10851645"/>
          <a:ext cx="7870172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523875</xdr:colOff>
      <xdr:row>51</xdr:row>
      <xdr:rowOff>209550</xdr:rowOff>
    </xdr:from>
    <xdr:to>
      <xdr:col>15</xdr:col>
      <xdr:colOff>57150</xdr:colOff>
      <xdr:row>51</xdr:row>
      <xdr:rowOff>1685925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53050" y="13935075"/>
          <a:ext cx="9801225" cy="1476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699786</xdr:colOff>
      <xdr:row>51</xdr:row>
      <xdr:rowOff>918598</xdr:rowOff>
    </xdr:from>
    <xdr:to>
      <xdr:col>11</xdr:col>
      <xdr:colOff>1284625</xdr:colOff>
      <xdr:row>51</xdr:row>
      <xdr:rowOff>1897064</xdr:rowOff>
    </xdr:to>
    <xdr:sp macro="" textlink="">
      <xdr:nvSpPr>
        <xdr:cNvPr id="40" name="Seta para a direita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rot="20877760">
          <a:off x="4500261" y="14644123"/>
          <a:ext cx="5271139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533400</xdr:colOff>
      <xdr:row>53</xdr:row>
      <xdr:rowOff>133351</xdr:rowOff>
    </xdr:from>
    <xdr:to>
      <xdr:col>15</xdr:col>
      <xdr:colOff>76200</xdr:colOff>
      <xdr:row>57</xdr:row>
      <xdr:rowOff>1</xdr:rowOff>
    </xdr:to>
    <xdr:pic>
      <xdr:nvPicPr>
        <xdr:cNvPr id="41" name="Picture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62575" y="16154401"/>
          <a:ext cx="9810750" cy="14097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421888</xdr:colOff>
      <xdr:row>55</xdr:row>
      <xdr:rowOff>133354</xdr:rowOff>
    </xdr:from>
    <xdr:to>
      <xdr:col>11</xdr:col>
      <xdr:colOff>1336724</xdr:colOff>
      <xdr:row>56</xdr:row>
      <xdr:rowOff>625929</xdr:rowOff>
    </xdr:to>
    <xdr:sp macro="" textlink="">
      <xdr:nvSpPr>
        <xdr:cNvPr id="42" name="Seta para a direita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rot="5400000">
          <a:off x="9019781" y="16424286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2612638</xdr:colOff>
      <xdr:row>55</xdr:row>
      <xdr:rowOff>161929</xdr:rowOff>
    </xdr:from>
    <xdr:to>
      <xdr:col>11</xdr:col>
      <xdr:colOff>3527474</xdr:colOff>
      <xdr:row>56</xdr:row>
      <xdr:rowOff>654504</xdr:rowOff>
    </xdr:to>
    <xdr:sp macro="" textlink="">
      <xdr:nvSpPr>
        <xdr:cNvPr id="45" name="Seta para a direita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 rot="5400000">
          <a:off x="11210531" y="16452861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202813</xdr:colOff>
      <xdr:row>55</xdr:row>
      <xdr:rowOff>161929</xdr:rowOff>
    </xdr:from>
    <xdr:to>
      <xdr:col>13</xdr:col>
      <xdr:colOff>508049</xdr:colOff>
      <xdr:row>56</xdr:row>
      <xdr:rowOff>654504</xdr:rowOff>
    </xdr:to>
    <xdr:sp macro="" textlink="">
      <xdr:nvSpPr>
        <xdr:cNvPr id="46" name="Seta para a direita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 rot="5400000">
          <a:off x="13582256" y="16452861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352425</xdr:colOff>
      <xdr:row>34</xdr:row>
      <xdr:rowOff>152400</xdr:rowOff>
    </xdr:from>
    <xdr:to>
      <xdr:col>14</xdr:col>
      <xdr:colOff>184324</xdr:colOff>
      <xdr:row>36</xdr:row>
      <xdr:rowOff>42885</xdr:rowOff>
    </xdr:to>
    <xdr:sp macro="" textlink="">
      <xdr:nvSpPr>
        <xdr:cNvPr id="47" name="Seta para a direita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4230350" y="9124950"/>
          <a:ext cx="441499" cy="27148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81643</xdr:rowOff>
    </xdr:from>
    <xdr:to>
      <xdr:col>0</xdr:col>
      <xdr:colOff>2571750</xdr:colOff>
      <xdr:row>0</xdr:row>
      <xdr:rowOff>576943</xdr:rowOff>
    </xdr:to>
    <xdr:pic>
      <xdr:nvPicPr>
        <xdr:cNvPr id="2" name="image2.png" descr="logo pmf saud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1643"/>
          <a:ext cx="2571750" cy="495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opLeftCell="A46" zoomScale="70" zoomScaleNormal="70" workbookViewId="0">
      <selection activeCell="B57" sqref="B57:E57"/>
    </sheetView>
  </sheetViews>
  <sheetFormatPr baseColWidth="10" defaultColWidth="8.83203125" defaultRowHeight="15"/>
  <cols>
    <col min="1" max="1" width="18.83203125" customWidth="1"/>
    <col min="2" max="2" width="19.83203125" customWidth="1"/>
    <col min="5" max="5" width="15.5" customWidth="1"/>
    <col min="12" max="12" width="71.6640625" customWidth="1"/>
  </cols>
  <sheetData>
    <row r="1" spans="1:15" ht="3" customHeight="1" thickBot="1"/>
    <row r="2" spans="1:15" ht="16" hidden="1" thickBot="1"/>
    <row r="3" spans="1:15" ht="51" customHeight="1" thickBot="1">
      <c r="A3" s="44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8" spans="1:15" ht="25.5" customHeight="1" thickBot="1"/>
    <row r="9" spans="1:15" ht="42" customHeight="1" thickBot="1">
      <c r="A9" s="10" t="s">
        <v>19</v>
      </c>
      <c r="B9" s="47" t="s">
        <v>22</v>
      </c>
      <c r="C9" s="48"/>
      <c r="D9" s="48"/>
      <c r="E9" s="49"/>
      <c r="F9" s="6"/>
      <c r="G9" s="6"/>
      <c r="H9" s="6"/>
      <c r="I9" s="6"/>
      <c r="J9" s="6"/>
      <c r="K9" s="6"/>
      <c r="L9" s="7"/>
      <c r="M9" s="7"/>
      <c r="N9" s="7"/>
      <c r="O9" s="7"/>
    </row>
    <row r="10" spans="1:15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</row>
    <row r="11" spans="1:15">
      <c r="A11" s="12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</row>
    <row r="12" spans="1:15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</row>
    <row r="13" spans="1:15">
      <c r="A13" s="12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</row>
    <row r="14" spans="1:15">
      <c r="A14" s="12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</row>
    <row r="15" spans="1:15">
      <c r="A15" s="12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</row>
    <row r="16" spans="1:15" ht="16" thickBot="1">
      <c r="A16" s="12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</row>
    <row r="17" spans="1:15" ht="75" customHeight="1" thickBot="1">
      <c r="A17" s="10" t="s">
        <v>20</v>
      </c>
      <c r="B17" s="47" t="s">
        <v>23</v>
      </c>
      <c r="C17" s="48"/>
      <c r="D17" s="48"/>
      <c r="E17" s="49"/>
      <c r="F17" s="6"/>
      <c r="G17" s="6"/>
      <c r="H17" s="6"/>
      <c r="I17" s="6"/>
      <c r="J17" s="6"/>
      <c r="K17" s="6"/>
      <c r="L17" s="7"/>
      <c r="M17" s="7"/>
      <c r="N17" s="7"/>
      <c r="O17" s="7"/>
    </row>
    <row r="18" spans="1: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</row>
    <row r="19" spans="1: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</row>
    <row r="20" spans="1: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O20" s="7"/>
    </row>
    <row r="21" spans="1: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</row>
    <row r="25" spans="1: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</row>
    <row r="28" spans="1:15" ht="16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</row>
    <row r="29" spans="1:15" ht="78" customHeight="1" thickBot="1">
      <c r="A29" s="10" t="s">
        <v>25</v>
      </c>
      <c r="B29" s="38" t="s">
        <v>27</v>
      </c>
      <c r="C29" s="39"/>
      <c r="D29" s="39"/>
      <c r="E29" s="40"/>
      <c r="F29" s="6"/>
      <c r="G29" s="6"/>
      <c r="H29" s="6"/>
      <c r="I29" s="6"/>
      <c r="J29" s="6"/>
      <c r="K29" s="6"/>
      <c r="L29" s="7"/>
      <c r="M29" s="7"/>
      <c r="N29" s="7"/>
      <c r="O29" s="7"/>
    </row>
    <row r="30" spans="1:15" ht="40.5" customHeight="1">
      <c r="A30" s="6"/>
      <c r="B30" s="9" t="s">
        <v>24</v>
      </c>
      <c r="C30" s="6"/>
      <c r="D30" s="6"/>
      <c r="E30" s="6"/>
      <c r="F30" s="6"/>
      <c r="G30" s="6"/>
      <c r="H30" s="6"/>
      <c r="I30" s="6"/>
      <c r="J30" s="6"/>
      <c r="K30" s="6"/>
      <c r="L30" s="7"/>
      <c r="M30" s="7"/>
      <c r="N30" s="7"/>
      <c r="O30" s="7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7"/>
      <c r="N32" s="7"/>
      <c r="O32" s="7"/>
    </row>
    <row r="33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</row>
    <row r="34" spans="1:17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13" t="s">
        <v>30</v>
      </c>
      <c r="P34" s="13" t="s">
        <v>30</v>
      </c>
    </row>
    <row r="35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13" t="s">
        <v>30</v>
      </c>
    </row>
    <row r="36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</row>
    <row r="37" spans="1:1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</row>
    <row r="38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Q38" s="13" t="s">
        <v>30</v>
      </c>
    </row>
    <row r="39" spans="1:17" ht="54.75" customHeight="1" thickBot="1">
      <c r="F39" s="6"/>
      <c r="G39" s="6"/>
      <c r="H39" s="6"/>
      <c r="I39" s="6"/>
      <c r="J39" s="6"/>
      <c r="K39" s="6"/>
      <c r="L39" s="7"/>
      <c r="M39" s="7"/>
      <c r="N39" s="7"/>
      <c r="O39" s="7"/>
    </row>
    <row r="40" spans="1:17" ht="54.75" customHeight="1" thickBot="1">
      <c r="A40" s="11" t="s">
        <v>26</v>
      </c>
      <c r="B40" s="50" t="s">
        <v>28</v>
      </c>
      <c r="C40" s="51"/>
      <c r="D40" s="51"/>
      <c r="E40" s="52"/>
      <c r="F40" s="6"/>
      <c r="G40" s="6"/>
      <c r="H40" s="6"/>
      <c r="I40" s="6"/>
      <c r="J40" s="6"/>
      <c r="K40" s="6"/>
      <c r="L40" s="7"/>
      <c r="M40" s="7"/>
      <c r="N40" s="7"/>
      <c r="O40" s="7"/>
    </row>
    <row r="41" spans="1:17" ht="62.25" customHeight="1">
      <c r="B41" s="18"/>
      <c r="F41" s="6"/>
      <c r="G41" s="6"/>
      <c r="H41" s="6"/>
      <c r="I41" s="6"/>
      <c r="J41" s="6"/>
      <c r="K41" s="6"/>
      <c r="L41" s="7"/>
      <c r="M41" s="7"/>
      <c r="N41" s="7"/>
      <c r="O41" s="7"/>
    </row>
    <row r="42" spans="1:17">
      <c r="A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7"/>
      <c r="N42" s="7"/>
      <c r="O42" s="7"/>
    </row>
    <row r="43" spans="1:1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7"/>
      <c r="N43" s="7"/>
      <c r="O43" s="7"/>
    </row>
    <row r="44" spans="1:1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  <c r="N44" s="7"/>
      <c r="O44" s="7"/>
    </row>
    <row r="45" spans="1:17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7"/>
      <c r="N45" s="7"/>
      <c r="O45" s="7"/>
    </row>
    <row r="46" spans="1:17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"/>
      <c r="N46" s="7"/>
      <c r="O46" s="7"/>
    </row>
    <row r="47" spans="1:1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7"/>
      <c r="N47" s="7"/>
      <c r="O47" s="7"/>
    </row>
    <row r="48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7"/>
      <c r="N48" s="7"/>
      <c r="O48" s="7"/>
    </row>
    <row r="49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7"/>
      <c r="N49" s="7"/>
      <c r="O49" s="7"/>
    </row>
    <row r="50" spans="1:1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7"/>
      <c r="N50" s="7"/>
      <c r="O50" s="7"/>
    </row>
    <row r="51" spans="1:17" ht="7.5" customHeight="1" thickBo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7"/>
      <c r="N51" s="7"/>
      <c r="O51" s="7"/>
    </row>
    <row r="52" spans="1:17" ht="165.75" customHeight="1" thickBot="1">
      <c r="A52" s="16" t="s">
        <v>29</v>
      </c>
      <c r="B52" s="47" t="s">
        <v>35</v>
      </c>
      <c r="C52" s="48"/>
      <c r="D52" s="48"/>
      <c r="E52" s="49"/>
      <c r="F52" s="6"/>
      <c r="G52" s="6"/>
      <c r="H52" s="6"/>
      <c r="I52" s="6"/>
      <c r="J52" s="6"/>
      <c r="K52" s="6"/>
      <c r="L52" s="7"/>
      <c r="M52" s="7"/>
      <c r="N52" s="7"/>
      <c r="O52" s="7"/>
    </row>
    <row r="53" spans="1:1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</row>
    <row r="54" spans="1:1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  <c r="Q54" s="14"/>
    </row>
    <row r="55" spans="1:17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  <c r="N55" s="7"/>
      <c r="O55" s="7"/>
    </row>
    <row r="56" spans="1:17" ht="16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7"/>
      <c r="N56" s="7"/>
      <c r="O56" s="7"/>
    </row>
    <row r="57" spans="1:17" ht="75.75" customHeight="1" thickBot="1">
      <c r="A57" s="15" t="s">
        <v>31</v>
      </c>
      <c r="B57" s="38" t="s">
        <v>33</v>
      </c>
      <c r="C57" s="39"/>
      <c r="D57" s="39"/>
      <c r="E57" s="40"/>
      <c r="F57" s="6"/>
      <c r="G57" s="6"/>
      <c r="H57" s="6"/>
      <c r="I57" s="6"/>
      <c r="J57" s="6"/>
      <c r="K57" s="6"/>
      <c r="L57" s="7"/>
      <c r="M57" s="7"/>
      <c r="N57" s="7"/>
      <c r="O57" s="7"/>
    </row>
    <row r="58" spans="1:17" ht="18">
      <c r="A58" s="6"/>
      <c r="B58" s="8"/>
      <c r="C58" s="8"/>
      <c r="D58" s="8"/>
      <c r="E58" s="8"/>
      <c r="F58" s="6"/>
      <c r="G58" s="6"/>
      <c r="H58" s="6"/>
      <c r="I58" s="6"/>
      <c r="J58" s="6"/>
      <c r="K58" s="6"/>
      <c r="L58" s="7"/>
      <c r="M58" s="7"/>
      <c r="N58" s="7"/>
      <c r="O58" s="7"/>
    </row>
    <row r="59" spans="1:17" ht="18">
      <c r="A59" s="6"/>
      <c r="B59" s="8"/>
      <c r="C59" s="8"/>
      <c r="D59" s="8"/>
      <c r="E59" s="8"/>
      <c r="F59" s="6"/>
      <c r="G59" s="6"/>
      <c r="H59" s="6"/>
      <c r="I59" s="6"/>
      <c r="J59" s="6"/>
      <c r="K59" s="6"/>
      <c r="L59" s="7"/>
      <c r="M59" s="7"/>
      <c r="N59" s="7"/>
      <c r="O59" s="7"/>
    </row>
    <row r="60" spans="1:1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</row>
    <row r="61" spans="1:17" ht="16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</row>
    <row r="62" spans="1:17" ht="59.25" customHeight="1" thickBot="1">
      <c r="A62" s="15" t="s">
        <v>32</v>
      </c>
      <c r="B62" s="41" t="s">
        <v>21</v>
      </c>
      <c r="C62" s="42"/>
      <c r="D62" s="42"/>
      <c r="E62" s="43"/>
      <c r="F62" s="6"/>
      <c r="G62" s="6"/>
      <c r="H62" s="6"/>
      <c r="I62" s="6"/>
      <c r="J62" s="6"/>
      <c r="K62" s="6"/>
      <c r="L62" s="7"/>
      <c r="M62" s="7"/>
      <c r="N62" s="7"/>
      <c r="O62" s="7"/>
    </row>
    <row r="63" spans="1:1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</row>
    <row r="64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</row>
    <row r="65" spans="1: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  <c r="M65" s="7"/>
      <c r="N65" s="7"/>
      <c r="O65" s="7"/>
    </row>
    <row r="66" spans="1: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  <c r="M66" s="7"/>
      <c r="N66" s="7"/>
      <c r="O66" s="7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7"/>
      <c r="N67" s="7"/>
      <c r="O67" s="7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7"/>
      <c r="N68" s="7"/>
      <c r="O68" s="7"/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7"/>
      <c r="N69" s="7"/>
      <c r="O69" s="7"/>
    </row>
    <row r="70" spans="1: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  <c r="M70" s="7"/>
      <c r="N70" s="7"/>
      <c r="O70" s="7"/>
    </row>
    <row r="71" spans="1: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  <c r="M71" s="7"/>
      <c r="N71" s="7"/>
      <c r="O71" s="7"/>
    </row>
    <row r="72" spans="1: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  <c r="M72" s="7"/>
      <c r="N72" s="7"/>
      <c r="O72" s="7"/>
    </row>
    <row r="73" spans="1: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  <c r="M73" s="7"/>
      <c r="N73" s="7"/>
      <c r="O73" s="7"/>
    </row>
  </sheetData>
  <mergeCells count="8">
    <mergeCell ref="B57:E57"/>
    <mergeCell ref="B62:E62"/>
    <mergeCell ref="A3:L3"/>
    <mergeCell ref="B9:E9"/>
    <mergeCell ref="B17:E17"/>
    <mergeCell ref="B29:E29"/>
    <mergeCell ref="B40:E40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abSelected="1" zoomScale="70" zoomScaleNormal="70" workbookViewId="0">
      <selection activeCell="C5" sqref="C5"/>
    </sheetView>
  </sheetViews>
  <sheetFormatPr baseColWidth="10" defaultColWidth="8.83203125" defaultRowHeight="15"/>
  <cols>
    <col min="1" max="1" width="125.1640625" customWidth="1"/>
    <col min="2" max="2" width="36.6640625" customWidth="1"/>
    <col min="3" max="3" width="29.5" customWidth="1"/>
    <col min="4" max="4" width="29.33203125" customWidth="1"/>
    <col min="5" max="5" width="28.5" customWidth="1"/>
  </cols>
  <sheetData>
    <row r="1" spans="1:5" ht="88.5" customHeight="1" thickBot="1">
      <c r="A1" s="77" t="s">
        <v>0</v>
      </c>
      <c r="B1" s="78"/>
      <c r="C1" s="79"/>
    </row>
    <row r="2" spans="1:5" ht="86.25" customHeight="1">
      <c r="A2" s="80"/>
      <c r="B2" s="81" t="s">
        <v>8</v>
      </c>
      <c r="C2" s="81" t="s">
        <v>9</v>
      </c>
    </row>
    <row r="3" spans="1:5" ht="36.75" customHeight="1">
      <c r="A3" s="82" t="s">
        <v>51</v>
      </c>
      <c r="B3" s="83"/>
      <c r="C3" s="83"/>
    </row>
    <row r="4" spans="1:5" ht="41.25" customHeight="1">
      <c r="A4" s="82" t="s">
        <v>52</v>
      </c>
      <c r="B4" s="84"/>
      <c r="C4" s="85"/>
      <c r="D4" s="29"/>
    </row>
    <row r="5" spans="1:5" ht="41.25" customHeight="1">
      <c r="A5" s="82" t="s">
        <v>55</v>
      </c>
      <c r="B5" s="84"/>
      <c r="C5" s="86"/>
      <c r="D5" s="29"/>
    </row>
    <row r="6" spans="1:5" ht="33">
      <c r="A6" s="87" t="s">
        <v>53</v>
      </c>
      <c r="B6" s="88"/>
      <c r="C6" s="89">
        <f>SUM(C4:C5)</f>
        <v>0</v>
      </c>
      <c r="E6" s="29"/>
    </row>
    <row r="11" spans="1:5" ht="16" thickBot="1">
      <c r="A11" s="60"/>
      <c r="B11" s="60"/>
      <c r="C11" s="60"/>
      <c r="D11" s="60"/>
      <c r="E11" s="60"/>
    </row>
    <row r="12" spans="1:5" ht="64" customHeight="1" thickBot="1">
      <c r="A12" s="61" t="s">
        <v>10</v>
      </c>
      <c r="B12" s="62" t="s">
        <v>11</v>
      </c>
      <c r="C12" s="63" t="s">
        <v>12</v>
      </c>
      <c r="D12" s="64" t="s">
        <v>13</v>
      </c>
      <c r="E12" s="64" t="s">
        <v>14</v>
      </c>
    </row>
    <row r="13" spans="1:5" ht="28.5" customHeight="1">
      <c r="A13" s="65" t="s">
        <v>56</v>
      </c>
      <c r="B13" s="66">
        <f>C4</f>
        <v>0</v>
      </c>
      <c r="C13" s="67">
        <f>'Ultrassonografia Doppler'!K17</f>
        <v>0</v>
      </c>
      <c r="D13" s="67">
        <f>'Ultrassonografia Doppler'!I17</f>
        <v>0</v>
      </c>
      <c r="E13" s="67">
        <f>'Ultrassonografia Doppler'!J17</f>
        <v>0</v>
      </c>
    </row>
    <row r="14" spans="1:5" ht="28.5" customHeight="1" thickBot="1">
      <c r="A14" s="68" t="s">
        <v>57</v>
      </c>
      <c r="B14" s="69">
        <f>C5</f>
        <v>0</v>
      </c>
      <c r="C14" s="70">
        <f>'USG Doppler Pediátrico'!I17</f>
        <v>0</v>
      </c>
      <c r="D14" s="70">
        <f>'USG Doppler Pediátrico'!G17</f>
        <v>0</v>
      </c>
      <c r="E14" s="70">
        <f>'USG Doppler Pediátrico'!H17</f>
        <v>0</v>
      </c>
    </row>
    <row r="15" spans="1:5" ht="26" thickBot="1">
      <c r="A15" s="71" t="s">
        <v>15</v>
      </c>
      <c r="B15" s="72">
        <f>SUM(B13:B13)</f>
        <v>0</v>
      </c>
      <c r="C15" s="73">
        <f>SUM(D15+E15)</f>
        <v>0</v>
      </c>
      <c r="D15" s="73">
        <f>SUM(D13:D14)</f>
        <v>0</v>
      </c>
      <c r="E15" s="73">
        <f>SUM(E13:E14)</f>
        <v>0</v>
      </c>
    </row>
    <row r="16" spans="1:5">
      <c r="A16" s="74"/>
      <c r="B16" s="74"/>
      <c r="C16" s="74"/>
      <c r="D16" s="74"/>
      <c r="E16" s="74"/>
    </row>
    <row r="17" spans="1:5">
      <c r="A17" s="74"/>
      <c r="B17" s="74"/>
      <c r="C17" s="75"/>
      <c r="D17" s="75"/>
      <c r="E17" s="75"/>
    </row>
    <row r="18" spans="1:5">
      <c r="A18" s="74"/>
      <c r="B18" s="74"/>
      <c r="C18" s="76"/>
      <c r="D18" s="76"/>
      <c r="E18" s="76"/>
    </row>
    <row r="19" spans="1:5">
      <c r="A19" s="74"/>
      <c r="B19" s="74"/>
      <c r="C19" s="75"/>
      <c r="D19" s="75"/>
      <c r="E19" s="75"/>
    </row>
    <row r="20" spans="1:5">
      <c r="C20" s="31"/>
      <c r="D20" s="31"/>
      <c r="E20" s="31"/>
    </row>
    <row r="21" spans="1:5">
      <c r="D21" s="30"/>
      <c r="E21" s="30"/>
    </row>
    <row r="23" spans="1:5">
      <c r="C23" s="17"/>
    </row>
    <row r="25" spans="1:5" ht="16">
      <c r="B25" s="32"/>
      <c r="C25" s="32"/>
    </row>
    <row r="26" spans="1:5" ht="16">
      <c r="B26" s="32"/>
      <c r="C26" s="32"/>
    </row>
    <row r="27" spans="1:5">
      <c r="B27" s="30"/>
      <c r="C27" s="30"/>
    </row>
  </sheetData>
  <sheetProtection algorithmName="SHA-512" hashValue="bN2qgcD+8/alWM70rU1CxPObBS8GSfH/LtyXuSRCawiHPoRuihX1nRh/qThPZ82CKUOfWQubec9c6AhLWC1Mfw==" saltValue="tewwB80gRbW1wCVee8xqzg==" spinCount="100000" sheet="1" objects="1" scenarios="1" selectLockedCells="1"/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topLeftCell="A2" zoomScaleNormal="100" workbookViewId="0">
      <selection activeCell="B25" sqref="B25"/>
    </sheetView>
  </sheetViews>
  <sheetFormatPr baseColWidth="10" defaultColWidth="8.83203125" defaultRowHeight="15"/>
  <cols>
    <col min="1" max="1" width="16" customWidth="1"/>
    <col min="2" max="2" width="84" customWidth="1"/>
    <col min="3" max="3" width="17.83203125" hidden="1" customWidth="1"/>
    <col min="4" max="4" width="15.5" hidden="1" customWidth="1"/>
    <col min="5" max="5" width="17.6640625" hidden="1" customWidth="1"/>
    <col min="6" max="6" width="17.33203125" bestFit="1" customWidth="1"/>
    <col min="7" max="7" width="24.5" bestFit="1" customWidth="1"/>
    <col min="8" max="8" width="17.33203125" customWidth="1"/>
    <col min="9" max="9" width="19.6640625" hidden="1" customWidth="1"/>
    <col min="10" max="10" width="21.33203125" hidden="1" customWidth="1"/>
    <col min="11" max="11" width="29" hidden="1" customWidth="1"/>
  </cols>
  <sheetData>
    <row r="1" spans="1:11" ht="51.75" hidden="1" customHeight="1" thickBot="1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75" customHeight="1" thickBot="1">
      <c r="A2" s="53" t="s">
        <v>16</v>
      </c>
      <c r="B2" s="54"/>
      <c r="C2" s="55"/>
      <c r="D2" s="55"/>
      <c r="E2" s="55"/>
      <c r="F2" s="55"/>
      <c r="G2" s="55"/>
      <c r="H2" s="55"/>
      <c r="I2" s="55"/>
      <c r="J2" s="56"/>
      <c r="K2" s="33">
        <f>'Oferta Total Ultrassonografia'!C4</f>
        <v>0</v>
      </c>
    </row>
    <row r="3" spans="1:11" ht="66.75" customHeight="1" thickBot="1">
      <c r="A3" s="1" t="s">
        <v>2</v>
      </c>
      <c r="B3" s="1" t="s">
        <v>1</v>
      </c>
      <c r="C3" s="1" t="s">
        <v>18</v>
      </c>
      <c r="D3" s="1" t="s">
        <v>5</v>
      </c>
      <c r="E3" s="1" t="s">
        <v>17</v>
      </c>
      <c r="F3" s="1" t="s">
        <v>3</v>
      </c>
      <c r="G3" s="1" t="s">
        <v>38</v>
      </c>
      <c r="H3" s="1" t="s">
        <v>4</v>
      </c>
      <c r="I3" s="1" t="s">
        <v>7</v>
      </c>
      <c r="J3" s="1" t="s">
        <v>14</v>
      </c>
      <c r="K3" s="1" t="s">
        <v>6</v>
      </c>
    </row>
    <row r="4" spans="1:11" ht="17.25" customHeight="1" thickBot="1">
      <c r="A4" s="19" t="s">
        <v>36</v>
      </c>
      <c r="B4" s="22" t="s">
        <v>39</v>
      </c>
      <c r="C4" s="23">
        <v>5</v>
      </c>
      <c r="D4" s="28">
        <f>C4*1/C17</f>
        <v>2.3474178403755867E-2</v>
      </c>
      <c r="E4" s="34">
        <f>K2</f>
        <v>0</v>
      </c>
      <c r="F4" s="25">
        <v>39.6</v>
      </c>
      <c r="G4" s="25">
        <v>120.4</v>
      </c>
      <c r="H4" s="27">
        <f>F4+G4</f>
        <v>160</v>
      </c>
      <c r="I4" s="25">
        <f>E4*F4</f>
        <v>0</v>
      </c>
      <c r="J4" s="27">
        <f>G4*E4</f>
        <v>0</v>
      </c>
      <c r="K4" s="21">
        <f>I4+J4</f>
        <v>0</v>
      </c>
    </row>
    <row r="5" spans="1:11" ht="17.25" customHeight="1" thickBot="1">
      <c r="A5" s="19" t="s">
        <v>36</v>
      </c>
      <c r="B5" s="22" t="s">
        <v>43</v>
      </c>
      <c r="C5" s="23"/>
      <c r="D5" s="28"/>
      <c r="E5" s="35"/>
      <c r="F5" s="25">
        <v>39.6</v>
      </c>
      <c r="G5" s="25">
        <v>120.4</v>
      </c>
      <c r="H5" s="27">
        <f>F5+G5</f>
        <v>160</v>
      </c>
      <c r="I5" s="25">
        <f t="shared" ref="I5:I16" si="0">E5*F5</f>
        <v>0</v>
      </c>
      <c r="J5" s="27">
        <f t="shared" ref="J5:J16" si="1">G5*E5</f>
        <v>0</v>
      </c>
      <c r="K5" s="21">
        <f t="shared" ref="K5:K16" si="2">I5+J5</f>
        <v>0</v>
      </c>
    </row>
    <row r="6" spans="1:11" ht="16.5" customHeight="1" thickBot="1">
      <c r="A6" s="19" t="s">
        <v>36</v>
      </c>
      <c r="B6" s="22" t="s">
        <v>49</v>
      </c>
      <c r="C6" s="23">
        <v>1</v>
      </c>
      <c r="D6" s="26">
        <f>C6*1/C17</f>
        <v>4.6948356807511738E-3</v>
      </c>
      <c r="E6" s="34"/>
      <c r="F6" s="20">
        <v>39.6</v>
      </c>
      <c r="G6" s="25">
        <v>120.4</v>
      </c>
      <c r="H6" s="36">
        <f>G6+F6</f>
        <v>160</v>
      </c>
      <c r="I6" s="25">
        <f t="shared" si="0"/>
        <v>0</v>
      </c>
      <c r="J6" s="27">
        <f t="shared" si="1"/>
        <v>0</v>
      </c>
      <c r="K6" s="21">
        <f t="shared" si="2"/>
        <v>0</v>
      </c>
    </row>
    <row r="7" spans="1:11" ht="16.5" customHeight="1" thickBot="1">
      <c r="A7" s="19" t="s">
        <v>36</v>
      </c>
      <c r="B7" s="22" t="s">
        <v>40</v>
      </c>
      <c r="C7" s="23">
        <v>4</v>
      </c>
      <c r="D7" s="26">
        <f>C7*1/C17</f>
        <v>1.8779342723004695E-2</v>
      </c>
      <c r="E7" s="35"/>
      <c r="F7" s="25">
        <v>39.6</v>
      </c>
      <c r="G7" s="25">
        <v>120.4</v>
      </c>
      <c r="H7" s="25">
        <f t="shared" ref="H7:H15" si="3">F7+G7</f>
        <v>160</v>
      </c>
      <c r="I7" s="25">
        <f t="shared" si="0"/>
        <v>0</v>
      </c>
      <c r="J7" s="27">
        <f t="shared" si="1"/>
        <v>0</v>
      </c>
      <c r="K7" s="21">
        <f t="shared" si="2"/>
        <v>0</v>
      </c>
    </row>
    <row r="8" spans="1:11" ht="16.5" customHeight="1" thickBot="1">
      <c r="A8" s="19" t="s">
        <v>36</v>
      </c>
      <c r="B8" s="22" t="s">
        <v>46</v>
      </c>
      <c r="C8" s="23">
        <v>82</v>
      </c>
      <c r="D8" s="26">
        <f>C8*1/C17</f>
        <v>0.38497652582159625</v>
      </c>
      <c r="E8" s="34"/>
      <c r="F8" s="20">
        <v>39.6</v>
      </c>
      <c r="G8" s="25">
        <v>120.4</v>
      </c>
      <c r="H8" s="36">
        <f>G8+F8</f>
        <v>160</v>
      </c>
      <c r="I8" s="25">
        <f t="shared" si="0"/>
        <v>0</v>
      </c>
      <c r="J8" s="27">
        <f t="shared" si="1"/>
        <v>0</v>
      </c>
      <c r="K8" s="21">
        <f t="shared" si="2"/>
        <v>0</v>
      </c>
    </row>
    <row r="9" spans="1:11" ht="16.5" customHeight="1" thickBot="1">
      <c r="A9" s="19" t="s">
        <v>36</v>
      </c>
      <c r="B9" s="22" t="s">
        <v>47</v>
      </c>
      <c r="C9" s="23">
        <v>11</v>
      </c>
      <c r="D9" s="26">
        <f>C9*1/C17</f>
        <v>5.1643192488262914E-2</v>
      </c>
      <c r="E9" s="34"/>
      <c r="F9" s="20">
        <v>39.6</v>
      </c>
      <c r="G9" s="25">
        <v>120.4</v>
      </c>
      <c r="H9" s="36">
        <f>G9+F9</f>
        <v>160</v>
      </c>
      <c r="I9" s="25">
        <f t="shared" si="0"/>
        <v>0</v>
      </c>
      <c r="J9" s="27">
        <f t="shared" si="1"/>
        <v>0</v>
      </c>
      <c r="K9" s="21">
        <f t="shared" si="2"/>
        <v>0</v>
      </c>
    </row>
    <row r="10" spans="1:11" ht="17" customHeight="1" thickBot="1">
      <c r="A10" s="19" t="s">
        <v>36</v>
      </c>
      <c r="B10" s="22" t="s">
        <v>41</v>
      </c>
      <c r="C10" s="23">
        <v>107</v>
      </c>
      <c r="D10" s="24">
        <f>C10*1/C17</f>
        <v>0.50234741784037562</v>
      </c>
      <c r="E10" s="34"/>
      <c r="F10" s="25">
        <v>39.6</v>
      </c>
      <c r="G10" s="25">
        <v>120.4</v>
      </c>
      <c r="H10" s="27">
        <f t="shared" si="3"/>
        <v>160</v>
      </c>
      <c r="I10" s="25">
        <f t="shared" si="0"/>
        <v>0</v>
      </c>
      <c r="J10" s="27">
        <f t="shared" si="1"/>
        <v>0</v>
      </c>
      <c r="K10" s="21">
        <f t="shared" si="2"/>
        <v>0</v>
      </c>
    </row>
    <row r="11" spans="1:11" ht="17" customHeight="1" thickBot="1">
      <c r="A11" s="19" t="s">
        <v>36</v>
      </c>
      <c r="B11" s="22" t="s">
        <v>42</v>
      </c>
      <c r="C11" s="23"/>
      <c r="D11" s="24"/>
      <c r="E11" s="34"/>
      <c r="F11" s="25">
        <v>39.6</v>
      </c>
      <c r="G11" s="25">
        <v>120.4</v>
      </c>
      <c r="H11" s="27">
        <f t="shared" si="3"/>
        <v>160</v>
      </c>
      <c r="I11" s="25">
        <f t="shared" si="0"/>
        <v>0</v>
      </c>
      <c r="J11" s="27">
        <f t="shared" si="1"/>
        <v>0</v>
      </c>
      <c r="K11" s="21">
        <f t="shared" si="2"/>
        <v>0</v>
      </c>
    </row>
    <row r="12" spans="1:11" ht="17" customHeight="1" thickBot="1">
      <c r="A12" s="19" t="s">
        <v>36</v>
      </c>
      <c r="B12" s="22" t="s">
        <v>48</v>
      </c>
      <c r="C12" s="23"/>
      <c r="D12" s="24"/>
      <c r="E12" s="34"/>
      <c r="F12" s="25">
        <v>39.6</v>
      </c>
      <c r="G12" s="25">
        <v>120.4</v>
      </c>
      <c r="H12" s="27">
        <f t="shared" si="3"/>
        <v>160</v>
      </c>
      <c r="I12" s="25">
        <f t="shared" si="0"/>
        <v>0</v>
      </c>
      <c r="J12" s="27">
        <f t="shared" si="1"/>
        <v>0</v>
      </c>
      <c r="K12" s="21">
        <f t="shared" si="2"/>
        <v>0</v>
      </c>
    </row>
    <row r="13" spans="1:11" ht="17" customHeight="1" thickBot="1">
      <c r="A13" s="19" t="s">
        <v>36</v>
      </c>
      <c r="B13" s="22" t="s">
        <v>45</v>
      </c>
      <c r="C13" s="23"/>
      <c r="D13" s="24"/>
      <c r="E13" s="34"/>
      <c r="F13" s="25">
        <v>39.6</v>
      </c>
      <c r="G13" s="25">
        <v>120.4</v>
      </c>
      <c r="H13" s="27">
        <f t="shared" si="3"/>
        <v>160</v>
      </c>
      <c r="I13" s="25">
        <f t="shared" si="0"/>
        <v>0</v>
      </c>
      <c r="J13" s="27">
        <f t="shared" si="1"/>
        <v>0</v>
      </c>
      <c r="K13" s="21">
        <f t="shared" si="2"/>
        <v>0</v>
      </c>
    </row>
    <row r="14" spans="1:11" ht="17" customHeight="1" thickBot="1">
      <c r="A14" s="19" t="s">
        <v>36</v>
      </c>
      <c r="B14" s="22" t="s">
        <v>50</v>
      </c>
      <c r="C14" s="23"/>
      <c r="D14" s="24"/>
      <c r="E14" s="34"/>
      <c r="F14" s="25">
        <v>39.6</v>
      </c>
      <c r="G14" s="25">
        <v>120.4</v>
      </c>
      <c r="H14" s="27">
        <f t="shared" si="3"/>
        <v>160</v>
      </c>
      <c r="I14" s="25">
        <f t="shared" si="0"/>
        <v>0</v>
      </c>
      <c r="J14" s="27">
        <f t="shared" si="1"/>
        <v>0</v>
      </c>
      <c r="K14" s="21">
        <f t="shared" si="2"/>
        <v>0</v>
      </c>
    </row>
    <row r="15" spans="1:11" ht="17" customHeight="1" thickBot="1">
      <c r="A15" s="19" t="s">
        <v>36</v>
      </c>
      <c r="B15" s="22" t="s">
        <v>44</v>
      </c>
      <c r="C15" s="23"/>
      <c r="D15" s="24"/>
      <c r="E15" s="34"/>
      <c r="F15" s="25">
        <v>39.6</v>
      </c>
      <c r="G15" s="25">
        <v>120.4</v>
      </c>
      <c r="H15" s="27">
        <f t="shared" si="3"/>
        <v>160</v>
      </c>
      <c r="I15" s="25">
        <f t="shared" si="0"/>
        <v>0</v>
      </c>
      <c r="J15" s="27">
        <f t="shared" si="1"/>
        <v>0</v>
      </c>
      <c r="K15" s="21">
        <f t="shared" si="2"/>
        <v>0</v>
      </c>
    </row>
    <row r="16" spans="1:11" ht="16.5" customHeight="1" thickBot="1">
      <c r="A16" s="19" t="s">
        <v>36</v>
      </c>
      <c r="B16" s="22" t="s">
        <v>37</v>
      </c>
      <c r="C16" s="23">
        <v>3</v>
      </c>
      <c r="D16" s="26">
        <f>C16*1/C17</f>
        <v>1.4084507042253521E-2</v>
      </c>
      <c r="E16" s="34"/>
      <c r="F16" s="20">
        <v>39.6</v>
      </c>
      <c r="G16" s="25">
        <v>120.4</v>
      </c>
      <c r="H16" s="36">
        <f t="shared" ref="H16" si="4">G16+F16</f>
        <v>160</v>
      </c>
      <c r="I16" s="25">
        <f t="shared" si="0"/>
        <v>0</v>
      </c>
      <c r="J16" s="27">
        <f t="shared" si="1"/>
        <v>0</v>
      </c>
      <c r="K16" s="21">
        <f t="shared" si="2"/>
        <v>0</v>
      </c>
    </row>
    <row r="17" spans="1:11" ht="22" thickBot="1">
      <c r="A17" s="37"/>
      <c r="B17" s="2"/>
      <c r="C17" s="3">
        <f>SUM(C4:C16)</f>
        <v>213</v>
      </c>
      <c r="D17" s="4">
        <f>SUM(D4:D16)</f>
        <v>1</v>
      </c>
      <c r="E17" s="3">
        <f>SUM(E4:E16)</f>
        <v>0</v>
      </c>
      <c r="F17" s="3"/>
      <c r="G17" s="3"/>
      <c r="H17" s="3"/>
      <c r="I17" s="5">
        <f>SUM(I4:I16)</f>
        <v>0</v>
      </c>
      <c r="J17" s="5">
        <f>SUM(J4:J16)</f>
        <v>0</v>
      </c>
      <c r="K17" s="5">
        <f>SUM(K4:K16)</f>
        <v>0</v>
      </c>
    </row>
  </sheetData>
  <sheetProtection algorithmName="SHA-512" hashValue="vr80JLCyWMpH7i1RtpMnxDLhO/zGZ5w9dFoPUje5iYfPWqa4ZSbJ1wY6gj3V6YbCXsLiWaHkvzRb0ZQEkzJRxA==" saltValue="24nwM5UoQbTIgLXoFhMxew==" spinCount="100000" sheet="1" objects="1" scenarios="1"/>
  <mergeCells count="3">
    <mergeCell ref="A2:B2"/>
    <mergeCell ref="C2:J2"/>
    <mergeCell ref="A1:K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6C5C-C852-164F-BDAF-923ADFA0D77F}">
  <dimension ref="A1:K17"/>
  <sheetViews>
    <sheetView workbookViewId="0">
      <selection activeCell="G3" sqref="G1:I1048576"/>
    </sheetView>
  </sheetViews>
  <sheetFormatPr baseColWidth="10" defaultColWidth="8.83203125" defaultRowHeight="15"/>
  <cols>
    <col min="1" max="1" width="16" customWidth="1"/>
    <col min="2" max="2" width="84" customWidth="1"/>
    <col min="3" max="3" width="17.6640625" hidden="1" customWidth="1"/>
    <col min="4" max="4" width="17.33203125" bestFit="1" customWidth="1"/>
    <col min="5" max="5" width="24.5" bestFit="1" customWidth="1"/>
    <col min="6" max="6" width="17.33203125" customWidth="1"/>
    <col min="7" max="7" width="19.6640625" hidden="1" customWidth="1"/>
    <col min="8" max="8" width="21.33203125" hidden="1" customWidth="1"/>
    <col min="9" max="9" width="29" hidden="1" customWidth="1"/>
  </cols>
  <sheetData>
    <row r="1" spans="1:9" ht="51.75" customHeight="1" thickBot="1">
      <c r="A1" s="57" t="s">
        <v>58</v>
      </c>
      <c r="B1" s="58"/>
      <c r="C1" s="58"/>
      <c r="D1" s="58"/>
      <c r="E1" s="58"/>
      <c r="F1" s="58"/>
      <c r="G1" s="58"/>
      <c r="H1" s="58"/>
      <c r="I1" s="59"/>
    </row>
    <row r="2" spans="1:9" ht="75" hidden="1" customHeight="1" thickBot="1">
      <c r="A2" s="53" t="s">
        <v>59</v>
      </c>
      <c r="B2" s="54"/>
      <c r="C2" s="55"/>
      <c r="D2" s="55"/>
      <c r="E2" s="55"/>
      <c r="F2" s="55"/>
      <c r="G2" s="55"/>
      <c r="H2" s="56"/>
      <c r="I2" s="33">
        <f>'Oferta Total Ultrassonografia'!C6</f>
        <v>0</v>
      </c>
    </row>
    <row r="3" spans="1:9" ht="66.75" customHeight="1" thickBot="1">
      <c r="A3" s="1" t="s">
        <v>2</v>
      </c>
      <c r="B3" s="1" t="s">
        <v>1</v>
      </c>
      <c r="C3" s="1" t="s">
        <v>17</v>
      </c>
      <c r="D3" s="1" t="s">
        <v>3</v>
      </c>
      <c r="E3" s="1" t="s">
        <v>38</v>
      </c>
      <c r="F3" s="1" t="s">
        <v>4</v>
      </c>
      <c r="G3" s="1" t="s">
        <v>7</v>
      </c>
      <c r="H3" s="1" t="s">
        <v>14</v>
      </c>
      <c r="I3" s="1" t="s">
        <v>6</v>
      </c>
    </row>
    <row r="4" spans="1:9" ht="17.25" customHeight="1" thickBot="1">
      <c r="A4" s="19" t="s">
        <v>36</v>
      </c>
      <c r="B4" s="22" t="s">
        <v>39</v>
      </c>
      <c r="C4" s="34">
        <f>'Oferta Total Ultrassonografia'!C5</f>
        <v>0</v>
      </c>
      <c r="D4" s="25">
        <v>39.6</v>
      </c>
      <c r="E4" s="25">
        <v>140.4</v>
      </c>
      <c r="F4" s="27">
        <f>D4+E4</f>
        <v>180</v>
      </c>
      <c r="G4" s="25">
        <f>C4*D4</f>
        <v>0</v>
      </c>
      <c r="H4" s="27">
        <f>E4*C4</f>
        <v>0</v>
      </c>
      <c r="I4" s="21">
        <f>G4+H4</f>
        <v>0</v>
      </c>
    </row>
    <row r="5" spans="1:9" ht="17.25" customHeight="1" thickBot="1">
      <c r="A5" s="19" t="s">
        <v>36</v>
      </c>
      <c r="B5" s="22" t="s">
        <v>43</v>
      </c>
      <c r="C5" s="35"/>
      <c r="D5" s="25">
        <v>39.6</v>
      </c>
      <c r="E5" s="25">
        <v>140.4</v>
      </c>
      <c r="F5" s="27">
        <f>D5+E5</f>
        <v>180</v>
      </c>
      <c r="G5" s="25">
        <f t="shared" ref="G5:G16" si="0">C5*D5</f>
        <v>0</v>
      </c>
      <c r="H5" s="27">
        <f t="shared" ref="H5:H16" si="1">E5*C5</f>
        <v>0</v>
      </c>
      <c r="I5" s="21">
        <f t="shared" ref="I5:I16" si="2">G5+H5</f>
        <v>0</v>
      </c>
    </row>
    <row r="6" spans="1:9" ht="16.5" customHeight="1" thickBot="1">
      <c r="A6" s="19" t="s">
        <v>36</v>
      </c>
      <c r="B6" s="22" t="s">
        <v>49</v>
      </c>
      <c r="C6" s="34"/>
      <c r="D6" s="20">
        <v>39.6</v>
      </c>
      <c r="E6" s="25">
        <v>140.4</v>
      </c>
      <c r="F6" s="36">
        <f>E6+D6</f>
        <v>180</v>
      </c>
      <c r="G6" s="25">
        <f t="shared" si="0"/>
        <v>0</v>
      </c>
      <c r="H6" s="27">
        <f t="shared" si="1"/>
        <v>0</v>
      </c>
      <c r="I6" s="21">
        <f t="shared" si="2"/>
        <v>0</v>
      </c>
    </row>
    <row r="7" spans="1:9" ht="16.5" customHeight="1" thickBot="1">
      <c r="A7" s="19" t="s">
        <v>36</v>
      </c>
      <c r="B7" s="22" t="s">
        <v>40</v>
      </c>
      <c r="C7" s="35"/>
      <c r="D7" s="25">
        <v>39.6</v>
      </c>
      <c r="E7" s="25">
        <v>140.4</v>
      </c>
      <c r="F7" s="25">
        <f t="shared" ref="F7:F15" si="3">D7+E7</f>
        <v>180</v>
      </c>
      <c r="G7" s="25">
        <f t="shared" si="0"/>
        <v>0</v>
      </c>
      <c r="H7" s="27">
        <f t="shared" si="1"/>
        <v>0</v>
      </c>
      <c r="I7" s="21">
        <f t="shared" si="2"/>
        <v>0</v>
      </c>
    </row>
    <row r="8" spans="1:9" ht="16.5" customHeight="1" thickBot="1">
      <c r="A8" s="19" t="s">
        <v>36</v>
      </c>
      <c r="B8" s="22" t="s">
        <v>46</v>
      </c>
      <c r="C8" s="34"/>
      <c r="D8" s="20">
        <v>39.6</v>
      </c>
      <c r="E8" s="25">
        <v>140.4</v>
      </c>
      <c r="F8" s="36">
        <f>E8+D8</f>
        <v>180</v>
      </c>
      <c r="G8" s="25">
        <f t="shared" si="0"/>
        <v>0</v>
      </c>
      <c r="H8" s="27">
        <f t="shared" si="1"/>
        <v>0</v>
      </c>
      <c r="I8" s="21">
        <f t="shared" si="2"/>
        <v>0</v>
      </c>
    </row>
    <row r="9" spans="1:9" ht="16.5" customHeight="1" thickBot="1">
      <c r="A9" s="19" t="s">
        <v>36</v>
      </c>
      <c r="B9" s="22" t="s">
        <v>47</v>
      </c>
      <c r="C9" s="34"/>
      <c r="D9" s="20">
        <v>39.6</v>
      </c>
      <c r="E9" s="25">
        <v>140.4</v>
      </c>
      <c r="F9" s="36">
        <f>E9+D9</f>
        <v>180</v>
      </c>
      <c r="G9" s="25">
        <f t="shared" si="0"/>
        <v>0</v>
      </c>
      <c r="H9" s="27">
        <f t="shared" si="1"/>
        <v>0</v>
      </c>
      <c r="I9" s="21">
        <f t="shared" si="2"/>
        <v>0</v>
      </c>
    </row>
    <row r="10" spans="1:9" ht="17" customHeight="1" thickBot="1">
      <c r="A10" s="19" t="s">
        <v>36</v>
      </c>
      <c r="B10" s="22" t="s">
        <v>41</v>
      </c>
      <c r="C10" s="34"/>
      <c r="D10" s="25">
        <v>39.6</v>
      </c>
      <c r="E10" s="25">
        <v>140.4</v>
      </c>
      <c r="F10" s="27">
        <f t="shared" si="3"/>
        <v>180</v>
      </c>
      <c r="G10" s="25">
        <f t="shared" si="0"/>
        <v>0</v>
      </c>
      <c r="H10" s="27">
        <f t="shared" si="1"/>
        <v>0</v>
      </c>
      <c r="I10" s="21">
        <f t="shared" si="2"/>
        <v>0</v>
      </c>
    </row>
    <row r="11" spans="1:9" ht="17" customHeight="1" thickBot="1">
      <c r="A11" s="19" t="s">
        <v>36</v>
      </c>
      <c r="B11" s="22" t="s">
        <v>42</v>
      </c>
      <c r="C11" s="34"/>
      <c r="D11" s="25">
        <v>39.6</v>
      </c>
      <c r="E11" s="25">
        <v>140.4</v>
      </c>
      <c r="F11" s="27">
        <f t="shared" si="3"/>
        <v>180</v>
      </c>
      <c r="G11" s="25">
        <f t="shared" si="0"/>
        <v>0</v>
      </c>
      <c r="H11" s="27">
        <f t="shared" si="1"/>
        <v>0</v>
      </c>
      <c r="I11" s="21">
        <f t="shared" si="2"/>
        <v>0</v>
      </c>
    </row>
    <row r="12" spans="1:9" ht="17" customHeight="1" thickBot="1">
      <c r="A12" s="19" t="s">
        <v>36</v>
      </c>
      <c r="B12" s="22" t="s">
        <v>48</v>
      </c>
      <c r="C12" s="34"/>
      <c r="D12" s="25">
        <v>39.6</v>
      </c>
      <c r="E12" s="25">
        <v>140.4</v>
      </c>
      <c r="F12" s="27">
        <f t="shared" si="3"/>
        <v>180</v>
      </c>
      <c r="G12" s="25">
        <f t="shared" si="0"/>
        <v>0</v>
      </c>
      <c r="H12" s="27">
        <f t="shared" si="1"/>
        <v>0</v>
      </c>
      <c r="I12" s="21">
        <f t="shared" si="2"/>
        <v>0</v>
      </c>
    </row>
    <row r="13" spans="1:9" ht="17" customHeight="1" thickBot="1">
      <c r="A13" s="19" t="s">
        <v>36</v>
      </c>
      <c r="B13" s="22" t="s">
        <v>45</v>
      </c>
      <c r="C13" s="34"/>
      <c r="D13" s="25">
        <v>39.6</v>
      </c>
      <c r="E13" s="25">
        <v>140.4</v>
      </c>
      <c r="F13" s="27">
        <f t="shared" si="3"/>
        <v>180</v>
      </c>
      <c r="G13" s="25">
        <f t="shared" si="0"/>
        <v>0</v>
      </c>
      <c r="H13" s="27">
        <f t="shared" si="1"/>
        <v>0</v>
      </c>
      <c r="I13" s="21">
        <f t="shared" si="2"/>
        <v>0</v>
      </c>
    </row>
    <row r="14" spans="1:9" ht="17" customHeight="1" thickBot="1">
      <c r="A14" s="19" t="s">
        <v>36</v>
      </c>
      <c r="B14" s="22" t="s">
        <v>50</v>
      </c>
      <c r="C14" s="34"/>
      <c r="D14" s="25">
        <v>39.6</v>
      </c>
      <c r="E14" s="25">
        <v>140.4</v>
      </c>
      <c r="F14" s="27">
        <f t="shared" si="3"/>
        <v>180</v>
      </c>
      <c r="G14" s="25">
        <f t="shared" si="0"/>
        <v>0</v>
      </c>
      <c r="H14" s="27">
        <f t="shared" si="1"/>
        <v>0</v>
      </c>
      <c r="I14" s="21">
        <f t="shared" si="2"/>
        <v>0</v>
      </c>
    </row>
    <row r="15" spans="1:9" ht="17" customHeight="1" thickBot="1">
      <c r="A15" s="19" t="s">
        <v>36</v>
      </c>
      <c r="B15" s="22" t="s">
        <v>44</v>
      </c>
      <c r="C15" s="34"/>
      <c r="D15" s="25">
        <v>39.6</v>
      </c>
      <c r="E15" s="25">
        <v>140.4</v>
      </c>
      <c r="F15" s="27">
        <f t="shared" si="3"/>
        <v>180</v>
      </c>
      <c r="G15" s="25">
        <f t="shared" si="0"/>
        <v>0</v>
      </c>
      <c r="H15" s="27">
        <f t="shared" si="1"/>
        <v>0</v>
      </c>
      <c r="I15" s="21">
        <f t="shared" si="2"/>
        <v>0</v>
      </c>
    </row>
    <row r="16" spans="1:9" ht="16.5" customHeight="1" thickBot="1">
      <c r="A16" s="19" t="s">
        <v>36</v>
      </c>
      <c r="B16" s="22" t="s">
        <v>37</v>
      </c>
      <c r="C16" s="34"/>
      <c r="D16" s="20">
        <v>39.6</v>
      </c>
      <c r="E16" s="25">
        <v>140.4</v>
      </c>
      <c r="F16" s="36">
        <f t="shared" ref="F16" si="4">E16+D16</f>
        <v>180</v>
      </c>
      <c r="G16" s="25">
        <f t="shared" si="0"/>
        <v>0</v>
      </c>
      <c r="H16" s="27">
        <f t="shared" si="1"/>
        <v>0</v>
      </c>
      <c r="I16" s="21">
        <f t="shared" si="2"/>
        <v>0</v>
      </c>
    </row>
    <row r="17" spans="1:9" ht="22" thickBot="1">
      <c r="A17" s="37"/>
      <c r="B17" s="2"/>
      <c r="C17" s="3">
        <f>SUM(C4:C16)</f>
        <v>0</v>
      </c>
      <c r="D17" s="3"/>
      <c r="E17" s="3"/>
      <c r="F17" s="3"/>
      <c r="G17" s="5">
        <f>SUM(G4:G16)</f>
        <v>0</v>
      </c>
      <c r="H17" s="5">
        <f>SUM(H4:H16)</f>
        <v>0</v>
      </c>
      <c r="I17" s="5">
        <f>SUM(I4:I16)</f>
        <v>0</v>
      </c>
    </row>
  </sheetData>
  <sheetProtection algorithmName="SHA-512" hashValue="Efoxr+yqVwQ3xDRK3UeTUhBeh7kIiOy2lgZwD/6Ierm+J/1hj1IC6CJFtjBJRyR1dpHyKoTwngz0qc9R7rcUxA==" saltValue="oTGVcEYo+AlrIh3LCK05Hg==" spinCount="100000" sheet="1" objects="1" scenarios="1"/>
  <mergeCells count="3">
    <mergeCell ref="A1:I1"/>
    <mergeCell ref="A2:B2"/>
    <mergeCell ref="C2:H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Orientações Preenchimento </vt:lpstr>
      <vt:lpstr>Oferta Total Ultrassonografia</vt:lpstr>
      <vt:lpstr>Ultrassonografia Doppler</vt:lpstr>
      <vt:lpstr>USG Doppler Pediátrico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Itamaro</dc:creator>
  <cp:lastModifiedBy>Microsoft Office User</cp:lastModifiedBy>
  <dcterms:created xsi:type="dcterms:W3CDTF">2017-10-10T01:39:08Z</dcterms:created>
  <dcterms:modified xsi:type="dcterms:W3CDTF">2020-11-17T15:41:17Z</dcterms:modified>
</cp:coreProperties>
</file>