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/>
  <mc:AlternateContent xmlns:mc="http://schemas.openxmlformats.org/markup-compatibility/2006">
    <mc:Choice Requires="x15">
      <x15ac:absPath xmlns:x15ac="http://schemas.microsoft.com/office/spreadsheetml/2010/11/ac" url="/Users/marianaitamaro/Dropbox/Credenciamento de Serviços SUS/05.Novos Editais/2020/Edital 009.2020 Ultrassonografia Adulto e Pediátrica/"/>
    </mc:Choice>
  </mc:AlternateContent>
  <xr:revisionPtr revIDLastSave="0" documentId="13_ncr:1_{2602EFCD-F2F3-734A-AAE6-B831723C32EE}" xr6:coauthVersionLast="45" xr6:coauthVersionMax="45" xr10:uidLastSave="{00000000-0000-0000-0000-000000000000}"/>
  <bookViews>
    <workbookView xWindow="0" yWindow="460" windowWidth="23260" windowHeight="12440" firstSheet="1" activeTab="3" xr2:uid="{00000000-000D-0000-FFFF-FFFF00000000}"/>
  </bookViews>
  <sheets>
    <sheet name="Orientações Preenchimento " sheetId="4" r:id="rId1"/>
    <sheet name="Oferta Total Ultrassonografia" sheetId="1" r:id="rId2"/>
    <sheet name="Of. Ultrassonografia Adulto" sheetId="2" r:id="rId3"/>
    <sheet name="Of. Ultrassonografia Pediátrica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  <c r="B1" i="3" s="1"/>
  <c r="I4" i="3"/>
  <c r="C28" i="3"/>
  <c r="E5" i="3"/>
  <c r="F5" i="3" s="1"/>
  <c r="E7" i="3"/>
  <c r="F7" i="3" s="1"/>
  <c r="F6" i="3"/>
  <c r="F13" i="3"/>
  <c r="F4" i="3"/>
  <c r="A1" i="2"/>
  <c r="G8" i="2" s="1"/>
  <c r="H8" i="2" s="1"/>
  <c r="B13" i="1"/>
  <c r="E15" i="3"/>
  <c r="F15" i="3" s="1"/>
  <c r="E16" i="3"/>
  <c r="F16" i="3" s="1"/>
  <c r="E17" i="3"/>
  <c r="F17" i="3" s="1"/>
  <c r="E18" i="3"/>
  <c r="F18" i="3" s="1"/>
  <c r="E19" i="3"/>
  <c r="F19" i="3" s="1"/>
  <c r="E20" i="3"/>
  <c r="F20" i="3" s="1"/>
  <c r="E21" i="3"/>
  <c r="F21" i="3" s="1"/>
  <c r="E22" i="3"/>
  <c r="F22" i="3" s="1"/>
  <c r="E23" i="3"/>
  <c r="F23" i="3" s="1"/>
  <c r="E24" i="3"/>
  <c r="F24" i="3" s="1"/>
  <c r="E25" i="3"/>
  <c r="F25" i="3" s="1"/>
  <c r="E26" i="3"/>
  <c r="F26" i="3" s="1"/>
  <c r="E27" i="3"/>
  <c r="F27" i="3" s="1"/>
  <c r="E14" i="3"/>
  <c r="F14" i="3" s="1"/>
  <c r="E12" i="3"/>
  <c r="F12" i="3" s="1"/>
  <c r="E8" i="3"/>
  <c r="F8" i="3" s="1"/>
  <c r="E9" i="3"/>
  <c r="F9" i="3" s="1"/>
  <c r="E10" i="3"/>
  <c r="F10" i="3" s="1"/>
  <c r="E11" i="3"/>
  <c r="F11" i="3" s="1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G5" i="3" l="1"/>
  <c r="I5" i="3" s="1"/>
  <c r="G6" i="3"/>
  <c r="G13" i="3"/>
  <c r="I13" i="3" s="1"/>
  <c r="B14" i="1"/>
  <c r="H5" i="3"/>
  <c r="J5" i="3" s="1"/>
  <c r="A1" i="3"/>
  <c r="C6" i="1"/>
  <c r="J4" i="3"/>
  <c r="I8" i="2"/>
  <c r="J8" i="2"/>
  <c r="G22" i="2"/>
  <c r="G14" i="2"/>
  <c r="G6" i="2"/>
  <c r="G25" i="2"/>
  <c r="G17" i="2"/>
  <c r="G9" i="2"/>
  <c r="G26" i="2"/>
  <c r="G18" i="2"/>
  <c r="G10" i="2"/>
  <c r="G4" i="2"/>
  <c r="G21" i="2"/>
  <c r="G13" i="2"/>
  <c r="G5" i="2"/>
  <c r="G27" i="2"/>
  <c r="G23" i="2"/>
  <c r="G19" i="2"/>
  <c r="G15" i="2"/>
  <c r="G11" i="2"/>
  <c r="G7" i="2"/>
  <c r="G28" i="2"/>
  <c r="G24" i="2"/>
  <c r="G20" i="2"/>
  <c r="G16" i="2"/>
  <c r="G12" i="2"/>
  <c r="H13" i="3" l="1"/>
  <c r="I6" i="3"/>
  <c r="H6" i="3"/>
  <c r="J13" i="3"/>
  <c r="G17" i="3"/>
  <c r="G21" i="3"/>
  <c r="G25" i="3"/>
  <c r="G8" i="3"/>
  <c r="G12" i="3"/>
  <c r="G20" i="3"/>
  <c r="G7" i="3"/>
  <c r="G19" i="3"/>
  <c r="G10" i="3"/>
  <c r="G15" i="3"/>
  <c r="G23" i="3"/>
  <c r="G14" i="3"/>
  <c r="G18" i="3"/>
  <c r="G22" i="3"/>
  <c r="G26" i="3"/>
  <c r="G9" i="3"/>
  <c r="G16" i="3"/>
  <c r="G24" i="3"/>
  <c r="G11" i="3"/>
  <c r="G27" i="3"/>
  <c r="J16" i="2"/>
  <c r="H16" i="2"/>
  <c r="I16" i="2"/>
  <c r="J7" i="2"/>
  <c r="H7" i="2"/>
  <c r="I7" i="2"/>
  <c r="J23" i="2"/>
  <c r="H23" i="2"/>
  <c r="I23" i="2"/>
  <c r="J21" i="2"/>
  <c r="H21" i="2"/>
  <c r="I21" i="2"/>
  <c r="J26" i="2"/>
  <c r="I26" i="2"/>
  <c r="H26" i="2"/>
  <c r="J6" i="2"/>
  <c r="I6" i="2"/>
  <c r="H6" i="2"/>
  <c r="J28" i="2"/>
  <c r="H28" i="2"/>
  <c r="I28" i="2"/>
  <c r="J18" i="2"/>
  <c r="I18" i="2"/>
  <c r="H18" i="2"/>
  <c r="J24" i="2"/>
  <c r="H24" i="2"/>
  <c r="I24" i="2"/>
  <c r="J5" i="2"/>
  <c r="H5" i="2"/>
  <c r="I5" i="2"/>
  <c r="J10" i="2"/>
  <c r="I10" i="2"/>
  <c r="H10" i="2"/>
  <c r="J17" i="2"/>
  <c r="H17" i="2"/>
  <c r="I17" i="2"/>
  <c r="J22" i="2"/>
  <c r="I22" i="2"/>
  <c r="H22" i="2"/>
  <c r="J12" i="2"/>
  <c r="H12" i="2"/>
  <c r="I12" i="2"/>
  <c r="J19" i="2"/>
  <c r="I19" i="2"/>
  <c r="H19" i="2"/>
  <c r="J13" i="2"/>
  <c r="H13" i="2"/>
  <c r="I13" i="2"/>
  <c r="J25" i="2"/>
  <c r="H25" i="2"/>
  <c r="I25" i="2"/>
  <c r="J15" i="2"/>
  <c r="H15" i="2"/>
  <c r="I15" i="2"/>
  <c r="J20" i="2"/>
  <c r="H20" i="2"/>
  <c r="I20" i="2"/>
  <c r="J11" i="2"/>
  <c r="I11" i="2"/>
  <c r="H11" i="2"/>
  <c r="J27" i="2"/>
  <c r="H27" i="2"/>
  <c r="I27" i="2"/>
  <c r="J4" i="2"/>
  <c r="H4" i="2"/>
  <c r="G29" i="2"/>
  <c r="I4" i="2"/>
  <c r="J9" i="2"/>
  <c r="H9" i="2"/>
  <c r="I9" i="2"/>
  <c r="J14" i="2"/>
  <c r="I14" i="2"/>
  <c r="H14" i="2"/>
  <c r="J6" i="3" l="1"/>
  <c r="J29" i="2"/>
  <c r="C13" i="1" s="1"/>
  <c r="I24" i="3"/>
  <c r="H24" i="3"/>
  <c r="H22" i="3"/>
  <c r="I22" i="3"/>
  <c r="H15" i="3"/>
  <c r="I15" i="3"/>
  <c r="H21" i="3"/>
  <c r="I21" i="3"/>
  <c r="I11" i="3"/>
  <c r="H11" i="3"/>
  <c r="H26" i="3"/>
  <c r="I26" i="3"/>
  <c r="H23" i="3"/>
  <c r="I23" i="3"/>
  <c r="I7" i="3"/>
  <c r="H7" i="3"/>
  <c r="G28" i="3"/>
  <c r="H25" i="3"/>
  <c r="J25" i="3" s="1"/>
  <c r="I25" i="3"/>
  <c r="H27" i="3"/>
  <c r="I27" i="3"/>
  <c r="I9" i="3"/>
  <c r="H9" i="3"/>
  <c r="I14" i="3"/>
  <c r="H14" i="3"/>
  <c r="H19" i="3"/>
  <c r="J19" i="3" s="1"/>
  <c r="I19" i="3"/>
  <c r="I8" i="3"/>
  <c r="H8" i="3"/>
  <c r="I16" i="3"/>
  <c r="H16" i="3"/>
  <c r="H18" i="3"/>
  <c r="I18" i="3"/>
  <c r="I10" i="3"/>
  <c r="H10" i="3"/>
  <c r="I12" i="3"/>
  <c r="H12" i="3"/>
  <c r="H17" i="3"/>
  <c r="J17" i="3" s="1"/>
  <c r="I17" i="3"/>
  <c r="I20" i="3"/>
  <c r="H20" i="3"/>
  <c r="H29" i="2"/>
  <c r="D13" i="1" s="1"/>
  <c r="I29" i="2"/>
  <c r="E13" i="1" s="1"/>
  <c r="J26" i="3" l="1"/>
  <c r="J21" i="3"/>
  <c r="J22" i="3"/>
  <c r="J12" i="3"/>
  <c r="J8" i="3"/>
  <c r="J14" i="3"/>
  <c r="J23" i="3"/>
  <c r="J15" i="3"/>
  <c r="J7" i="3"/>
  <c r="H28" i="3"/>
  <c r="D14" i="1" s="1"/>
  <c r="J20" i="3"/>
  <c r="J11" i="3"/>
  <c r="J24" i="3"/>
  <c r="J10" i="3"/>
  <c r="J16" i="3"/>
  <c r="J9" i="3"/>
  <c r="I28" i="3"/>
  <c r="E14" i="1" s="1"/>
  <c r="J18" i="3"/>
  <c r="J27" i="3"/>
  <c r="B15" i="1"/>
  <c r="J28" i="3" l="1"/>
  <c r="C14" i="1" s="1"/>
  <c r="C15" i="1" l="1"/>
  <c r="E15" i="1"/>
  <c r="D15" i="1"/>
</calcChain>
</file>

<file path=xl/sharedStrings.xml><?xml version="1.0" encoding="utf-8"?>
<sst xmlns="http://schemas.openxmlformats.org/spreadsheetml/2006/main" count="153" uniqueCount="83">
  <si>
    <t xml:space="preserve">OFERTA TOTAL DE PROCEDIMENTOS DE ULTRASSONOGRAFIA </t>
  </si>
  <si>
    <t>Capacidade Instalada (mensal)</t>
  </si>
  <si>
    <t>Oferta Mensal para SUS</t>
  </si>
  <si>
    <t>3. Total</t>
  </si>
  <si>
    <t xml:space="preserve">Elementos </t>
  </si>
  <si>
    <t>Quantidade ofertada x Valor total por procedimento</t>
  </si>
  <si>
    <t>TOTAL</t>
  </si>
  <si>
    <t>02.05.02.003-8</t>
  </si>
  <si>
    <t>02.05.02.004-6</t>
  </si>
  <si>
    <t>02.05.02.009-7</t>
  </si>
  <si>
    <t>02.05.02.012-7</t>
  </si>
  <si>
    <t>02.05.02.006-2</t>
  </si>
  <si>
    <t>02.05.02.005-4</t>
  </si>
  <si>
    <t>02.05.02.018-6</t>
  </si>
  <si>
    <t>02.05.02.016-0</t>
  </si>
  <si>
    <t>02.05.02.007-0</t>
  </si>
  <si>
    <t>02.05.02.010-0</t>
  </si>
  <si>
    <t>02.05.02.011-9</t>
  </si>
  <si>
    <t xml:space="preserve">1º PASSO: </t>
  </si>
  <si>
    <t>2º PASSO:</t>
  </si>
  <si>
    <t>ANEXAR AS PLANILHAS DO 6º PASSO AO OFÍCIO DA OFERTA DE PROCEDIMENTOS</t>
  </si>
  <si>
    <t>Abra a Aba Oferta Total Ultrassonografia</t>
  </si>
  <si>
    <t>No campo azul Insira a quantidade de procedimento que o Serviço possui de capacidade instalada</t>
  </si>
  <si>
    <t>ATENÇÃO OBRIGATÓRIO!</t>
  </si>
  <si>
    <t>3º PASSO:</t>
  </si>
  <si>
    <t>4º PASSO:</t>
  </si>
  <si>
    <t>No campo amarelo Insira a quantidade Total de Ultrassonografia(Adulto + Pediátrico) que será ofertado ao SUS</t>
  </si>
  <si>
    <t>No campo Lilás insira a quantidade Total de Ultrassonografia com Doppler que será ofertado ao SUS</t>
  </si>
  <si>
    <r>
      <rPr>
        <b/>
        <sz val="14"/>
        <color rgb="FF000000"/>
        <rFont val="Arial"/>
        <family val="2"/>
      </rPr>
      <t>5º PASSO</t>
    </r>
    <r>
      <rPr>
        <sz val="14"/>
        <color rgb="FF000000"/>
        <rFont val="Arial"/>
        <family val="2"/>
      </rPr>
      <t>:</t>
    </r>
  </si>
  <si>
    <t>SERÁ PREENCHIDO AUTOMATICAMENTE</t>
  </si>
  <si>
    <t xml:space="preserve">6º PASSO: </t>
  </si>
  <si>
    <t>7º PASSO:</t>
  </si>
  <si>
    <r>
      <rPr>
        <b/>
        <sz val="14"/>
        <color rgb="FF000000"/>
        <rFont val="Arial"/>
        <family val="2"/>
      </rPr>
      <t>IMPRIMIR</t>
    </r>
    <r>
      <rPr>
        <sz val="14"/>
        <color rgb="FF000000"/>
        <rFont val="Arial"/>
        <family val="2"/>
      </rPr>
      <t xml:space="preserve"> as planilhas </t>
    </r>
    <r>
      <rPr>
        <b/>
        <sz val="14"/>
        <color rgb="FF000000"/>
        <rFont val="Arial"/>
        <family val="2"/>
      </rPr>
      <t>Oferta Total Ultrassonografia, Of.Ultrassonografia Adulto e  Of. Ultrassonografia Pediátrica</t>
    </r>
  </si>
  <si>
    <t xml:space="preserve">     1.1 Ultrassonografia Adulto (Obrigatório)</t>
  </si>
  <si>
    <t xml:space="preserve">                                    ORIENTAÇÕES PARA PREENCHIMENTO DA PLANILHA                                               OFERTA DO EDITAL Nº XXX/2018 - ULTRASSONOGRAFIAS</t>
  </si>
  <si>
    <r>
      <t xml:space="preserve">A Planilha Preencherá </t>
    </r>
    <r>
      <rPr>
        <b/>
        <sz val="14"/>
        <color rgb="FF000000"/>
        <rFont val="Arial"/>
        <family val="2"/>
      </rPr>
      <t>automáticamente</t>
    </r>
    <r>
      <rPr>
        <sz val="14"/>
        <color rgb="FF000000"/>
        <rFont val="Arial"/>
        <family val="2"/>
      </rPr>
      <t xml:space="preserve"> a distribuição da oferta total dos procedimentos de Ultrassonografias, dividindo-os em adultos (95,2%) e pediátricos (4,8%), subdividindo os procedimentos para adultos em 3 elementos (com exceção do USG com Doppler), conforme necessidade da Secretaria de Saúde de Florianópolis</t>
    </r>
  </si>
  <si>
    <t xml:space="preserve">     1.2 Ultrassonografia Pediátrica</t>
  </si>
  <si>
    <r>
      <t xml:space="preserve">1. </t>
    </r>
    <r>
      <rPr>
        <b/>
        <sz val="24"/>
        <color rgb="FF000000"/>
        <rFont val="Arial"/>
        <family val="2"/>
      </rPr>
      <t>Ultrassonografia</t>
    </r>
  </si>
  <si>
    <t>Código Procedimento</t>
  </si>
  <si>
    <t>Nome Procedimento</t>
  </si>
  <si>
    <t>Valor Total</t>
  </si>
  <si>
    <t>Ultrassonografia de Abdome Total</t>
  </si>
  <si>
    <t>Ultrassonografia de Mamas (BILATERAL)</t>
  </si>
  <si>
    <t>Ultrassonografia de Próstata (VIA ABDOMINAL)</t>
  </si>
  <si>
    <t>Ultrassonografia de Próstata (VIA TRANSRETAL)</t>
  </si>
  <si>
    <t>Ultrassonografia de Tireoide</t>
  </si>
  <si>
    <t>Ultrassonografia de Articulação</t>
  </si>
  <si>
    <t>Ultrassonografia do Aparelho Urinário Adulto</t>
  </si>
  <si>
    <t>Ultrassonografia de Abdome Superior</t>
  </si>
  <si>
    <t>Ultrassonografia Transvaginal</t>
  </si>
  <si>
    <t>Ultrassonografia de Partes Moles</t>
  </si>
  <si>
    <t>Ultrassonografia de Parede Abdominal</t>
  </si>
  <si>
    <t>Ultrassonografia Cervical</t>
  </si>
  <si>
    <t>Ultrassonografia Pélvica</t>
  </si>
  <si>
    <t>Ultrassonografia Peniana</t>
  </si>
  <si>
    <t>Ultrassonografia de Articulação ATM</t>
  </si>
  <si>
    <t>Ecografia de Bolsa Escrotal</t>
  </si>
  <si>
    <t>Ultrassonografia de Antebraço</t>
  </si>
  <si>
    <t>Ultrassonografia de Clavícula</t>
  </si>
  <si>
    <t>Ultrassonografia de Coxa</t>
  </si>
  <si>
    <t>Ultrassonografia de Glândulas Salivares</t>
  </si>
  <si>
    <t>Ultrassonografia de Panturrilha</t>
  </si>
  <si>
    <t>Ultrassonografia de Perna</t>
  </si>
  <si>
    <t>Ultrassonografia de Axila</t>
  </si>
  <si>
    <t>02.05.002.016-0</t>
  </si>
  <si>
    <t>Ultrassonografia de Região Inguinal</t>
  </si>
  <si>
    <t>Ultrassonografia de Mandíbula</t>
  </si>
  <si>
    <t>PROCEDIMENTOS DE ULTRASSONOGRAFIA ADULTO</t>
  </si>
  <si>
    <t>PROCEDIMENTOS DE ULTRASSONOGRAFIA PEDIÁTRICA</t>
  </si>
  <si>
    <t>Procedimentos de Ultrassonografia Adulto</t>
  </si>
  <si>
    <t>Procedimentos de Ultrassonografia Pediátricos</t>
  </si>
  <si>
    <t>Oferta para a SMS/SUS</t>
  </si>
  <si>
    <t>Valor Total SIGTAP</t>
  </si>
  <si>
    <t xml:space="preserve">Valor Total Complementação  </t>
  </si>
  <si>
    <t>Valor RP/Procedimento</t>
  </si>
  <si>
    <t>Valor SIGTAP/Procedimento</t>
  </si>
  <si>
    <t>Valor Total/Procedimento</t>
  </si>
  <si>
    <t>Quantitativo Total</t>
  </si>
  <si>
    <t>Valot Total RP</t>
  </si>
  <si>
    <t>Valor SIGTAP/Procedimeno[</t>
  </si>
  <si>
    <t>Valor Total RP</t>
  </si>
  <si>
    <t>Ultrassonografia Transfontanela</t>
  </si>
  <si>
    <t>02.05.02.017-8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</si>
</sst>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R$&quot;\ * #,##0.00_-;\-&quot;R$&quot;\ * #,##0.00_-;_-&quot;R$&quot;\ * &quot;-&quot;??_-;_-@_-"/>
    <numFmt numFmtId="165" formatCode="&quot;R$&quot;\ #,##0.00"/>
    <numFmt numFmtId="166" formatCode="&quot;R$&quot;#,##0.00"/>
    <numFmt numFmtId="167" formatCode="_-[$R$-416]\ * #,##0.00_-;\-[$R$-416]\ * #,##0.00_-;_-[$R$-416]\ * &quot;-&quot;??_-;_-@_-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4"/>
      <color rgb="FF000000"/>
      <name val="Arial"/>
      <family val="2"/>
    </font>
    <font>
      <sz val="10"/>
      <name val="Arial"/>
      <family val="2"/>
    </font>
    <font>
      <sz val="24"/>
      <color rgb="FF000000"/>
      <name val="Arial"/>
      <family val="2"/>
    </font>
    <font>
      <sz val="26"/>
      <color rgb="FF000000"/>
      <name val="Arial"/>
      <family val="2"/>
    </font>
    <font>
      <sz val="14"/>
      <color rgb="FF000000"/>
      <name val="Arial"/>
      <family val="2"/>
    </font>
    <font>
      <b/>
      <sz val="20"/>
      <color rgb="FF000000"/>
      <name val="Arial"/>
      <family val="2"/>
    </font>
    <font>
      <sz val="24"/>
      <color theme="1"/>
      <name val="Arial"/>
      <family val="2"/>
    </font>
    <font>
      <b/>
      <sz val="14"/>
      <color rgb="FF000000"/>
      <name val="Arial"/>
      <family val="2"/>
    </font>
    <font>
      <b/>
      <sz val="16"/>
      <color rgb="FF000000"/>
      <name val="Arial"/>
      <family val="2"/>
    </font>
    <font>
      <sz val="11"/>
      <color rgb="FFFFFFFF"/>
      <name val="Calibri"/>
      <family val="2"/>
      <scheme val="minor"/>
    </font>
    <font>
      <b/>
      <sz val="14"/>
      <color theme="1"/>
      <name val="Arial"/>
      <family val="2"/>
    </font>
    <font>
      <b/>
      <sz val="10"/>
      <name val="Arial"/>
      <family val="2"/>
    </font>
    <font>
      <b/>
      <sz val="12"/>
      <color rgb="FF222222"/>
      <name val="Arial"/>
      <family val="2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BFBFBF"/>
        <bgColor rgb="FFBFBFBF"/>
      </patternFill>
    </fill>
    <fill>
      <patternFill patternType="solid">
        <fgColor rgb="FFFFFF00"/>
        <bgColor rgb="FFFFFF00"/>
      </patternFill>
    </fill>
    <fill>
      <patternFill patternType="solid">
        <fgColor rgb="FFD8D8D8"/>
        <bgColor rgb="FFD8D8D8"/>
      </patternFill>
    </fill>
    <fill>
      <patternFill patternType="solid">
        <fgColor rgb="FFD9D9D9"/>
        <bgColor rgb="FFD9D9D9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rgb="FFBFBFBF"/>
      </patternFill>
    </fill>
    <fill>
      <patternFill patternType="solid">
        <fgColor theme="0"/>
        <bgColor rgb="FFFFFF00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rgb="FFBFBFBF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rgb="FFE36C09"/>
      </patternFill>
    </fill>
    <fill>
      <patternFill patternType="solid">
        <fgColor theme="4" tint="0.39997558519241921"/>
        <bgColor rgb="FFC2D69B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4" fontId="16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96">
    <xf numFmtId="0" fontId="0" fillId="0" borderId="0" xfId="0"/>
    <xf numFmtId="0" fontId="5" fillId="3" borderId="9" xfId="0" applyFont="1" applyFill="1" applyBorder="1" applyAlignment="1">
      <alignment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wrapText="1"/>
    </xf>
    <xf numFmtId="0" fontId="5" fillId="8" borderId="12" xfId="0" applyFont="1" applyFill="1" applyBorder="1" applyAlignment="1">
      <alignment wrapText="1"/>
    </xf>
    <xf numFmtId="0" fontId="3" fillId="8" borderId="9" xfId="0" applyFont="1" applyFill="1" applyBorder="1" applyAlignment="1">
      <alignment wrapText="1"/>
    </xf>
    <xf numFmtId="166" fontId="8" fillId="3" borderId="2" xfId="0" applyNumberFormat="1" applyFont="1" applyFill="1" applyBorder="1"/>
    <xf numFmtId="1" fontId="8" fillId="3" borderId="1" xfId="0" applyNumberFormat="1" applyFont="1" applyFill="1" applyBorder="1" applyAlignment="1">
      <alignment horizontal="center" vertical="center"/>
    </xf>
    <xf numFmtId="165" fontId="8" fillId="3" borderId="1" xfId="0" applyNumberFormat="1" applyFont="1" applyFill="1" applyBorder="1" applyAlignment="1">
      <alignment horizontal="center" vertical="center"/>
    </xf>
    <xf numFmtId="2" fontId="11" fillId="5" borderId="1" xfId="0" applyNumberFormat="1" applyFont="1" applyFill="1" applyBorder="1" applyAlignment="1">
      <alignment horizontal="center" vertical="center"/>
    </xf>
    <xf numFmtId="2" fontId="11" fillId="5" borderId="1" xfId="0" applyNumberFormat="1" applyFont="1" applyFill="1" applyBorder="1" applyAlignment="1">
      <alignment horizontal="center" vertical="center" wrapText="1"/>
    </xf>
    <xf numFmtId="166" fontId="11" fillId="5" borderId="1" xfId="0" applyNumberFormat="1" applyFont="1" applyFill="1" applyBorder="1" applyAlignment="1">
      <alignment horizontal="center" vertical="center" wrapText="1"/>
    </xf>
    <xf numFmtId="166" fontId="11" fillId="6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/>
    <xf numFmtId="0" fontId="7" fillId="0" borderId="0" xfId="0" applyFont="1" applyAlignment="1">
      <alignment horizontal="center" wrapText="1"/>
    </xf>
    <xf numFmtId="0" fontId="1" fillId="4" borderId="9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" fontId="6" fillId="8" borderId="9" xfId="0" applyNumberFormat="1" applyFont="1" applyFill="1" applyBorder="1" applyAlignment="1">
      <alignment wrapText="1"/>
    </xf>
    <xf numFmtId="165" fontId="0" fillId="0" borderId="0" xfId="0" applyNumberFormat="1"/>
    <xf numFmtId="0" fontId="1" fillId="9" borderId="0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4" fillId="10" borderId="5" xfId="0" applyFont="1" applyFill="1" applyBorder="1"/>
    <xf numFmtId="1" fontId="0" fillId="0" borderId="0" xfId="0" applyNumberFormat="1"/>
    <xf numFmtId="4" fontId="0" fillId="0" borderId="0" xfId="0" applyNumberFormat="1"/>
    <xf numFmtId="4" fontId="15" fillId="0" borderId="0" xfId="0" applyNumberFormat="1" applyFont="1"/>
    <xf numFmtId="0" fontId="0" fillId="0" borderId="5" xfId="0" applyBorder="1"/>
    <xf numFmtId="167" fontId="0" fillId="0" borderId="5" xfId="0" applyNumberFormat="1" applyBorder="1"/>
    <xf numFmtId="167" fontId="0" fillId="0" borderId="5" xfId="0" applyNumberFormat="1" applyBorder="1" applyAlignment="1">
      <alignment horizontal="center"/>
    </xf>
    <xf numFmtId="0" fontId="0" fillId="0" borderId="6" xfId="0" applyBorder="1"/>
    <xf numFmtId="167" fontId="0" fillId="0" borderId="6" xfId="0" applyNumberFormat="1" applyBorder="1"/>
    <xf numFmtId="0" fontId="1" fillId="13" borderId="2" xfId="0" applyFont="1" applyFill="1" applyBorder="1" applyAlignment="1">
      <alignment horizontal="center" vertical="center" wrapText="1"/>
    </xf>
    <xf numFmtId="0" fontId="1" fillId="13" borderId="1" xfId="0" applyFont="1" applyFill="1" applyBorder="1" applyAlignment="1">
      <alignment horizontal="center" vertical="center" wrapText="1"/>
    </xf>
    <xf numFmtId="2" fontId="7" fillId="15" borderId="11" xfId="0" applyNumberFormat="1" applyFont="1" applyFill="1" applyBorder="1"/>
    <xf numFmtId="2" fontId="7" fillId="16" borderId="10" xfId="0" applyNumberFormat="1" applyFont="1" applyFill="1" applyBorder="1"/>
    <xf numFmtId="1" fontId="7" fillId="15" borderId="11" xfId="0" applyNumberFormat="1" applyFont="1" applyFill="1" applyBorder="1" applyAlignment="1">
      <alignment horizontal="center" vertical="center"/>
    </xf>
    <xf numFmtId="165" fontId="7" fillId="15" borderId="11" xfId="0" applyNumberFormat="1" applyFont="1" applyFill="1" applyBorder="1" applyAlignment="1">
      <alignment horizontal="center" vertical="center"/>
    </xf>
    <xf numFmtId="1" fontId="7" fillId="16" borderId="10" xfId="0" applyNumberFormat="1" applyFont="1" applyFill="1" applyBorder="1" applyAlignment="1">
      <alignment horizontal="center" vertical="center"/>
    </xf>
    <xf numFmtId="165" fontId="7" fillId="16" borderId="10" xfId="0" applyNumberFormat="1" applyFont="1" applyFill="1" applyBorder="1" applyAlignment="1">
      <alignment horizontal="center" vertical="center"/>
    </xf>
    <xf numFmtId="10" fontId="0" fillId="0" borderId="0" xfId="0" applyNumberFormat="1"/>
    <xf numFmtId="0" fontId="0" fillId="7" borderId="5" xfId="0" applyFill="1" applyBorder="1"/>
    <xf numFmtId="167" fontId="0" fillId="7" borderId="6" xfId="0" applyNumberFormat="1" applyFill="1" applyBorder="1" applyAlignment="1">
      <alignment horizontal="center"/>
    </xf>
    <xf numFmtId="167" fontId="0" fillId="7" borderId="6" xfId="0" applyNumberFormat="1" applyFill="1" applyBorder="1"/>
    <xf numFmtId="167" fontId="0" fillId="7" borderId="5" xfId="0" applyNumberFormat="1" applyFill="1" applyBorder="1" applyAlignment="1">
      <alignment horizontal="center"/>
    </xf>
    <xf numFmtId="10" fontId="0" fillId="0" borderId="6" xfId="0" applyNumberFormat="1" applyBorder="1"/>
    <xf numFmtId="10" fontId="0" fillId="0" borderId="6" xfId="2" applyNumberFormat="1" applyFont="1" applyBorder="1"/>
    <xf numFmtId="0" fontId="1" fillId="13" borderId="1" xfId="0" applyFont="1" applyFill="1" applyBorder="1" applyAlignment="1">
      <alignment horizontal="center" vertical="center"/>
    </xf>
    <xf numFmtId="164" fontId="0" fillId="0" borderId="6" xfId="1" applyFont="1" applyBorder="1" applyAlignment="1">
      <alignment horizontal="center"/>
    </xf>
    <xf numFmtId="164" fontId="0" fillId="0" borderId="5" xfId="1" applyFont="1" applyBorder="1" applyAlignment="1">
      <alignment horizontal="center"/>
    </xf>
    <xf numFmtId="0" fontId="0" fillId="0" borderId="7" xfId="0" applyBorder="1"/>
    <xf numFmtId="167" fontId="0" fillId="0" borderId="8" xfId="0" applyNumberFormat="1" applyBorder="1"/>
    <xf numFmtId="167" fontId="0" fillId="0" borderId="7" xfId="0" applyNumberFormat="1" applyBorder="1"/>
    <xf numFmtId="167" fontId="0" fillId="0" borderId="4" xfId="0" applyNumberFormat="1" applyBorder="1"/>
    <xf numFmtId="0" fontId="0" fillId="0" borderId="2" xfId="0" applyFill="1" applyBorder="1"/>
    <xf numFmtId="167" fontId="0" fillId="0" borderId="1" xfId="0" applyNumberFormat="1" applyBorder="1"/>
    <xf numFmtId="2" fontId="0" fillId="0" borderId="0" xfId="0" applyNumberFormat="1"/>
    <xf numFmtId="0" fontId="0" fillId="0" borderId="5" xfId="0" applyFill="1" applyBorder="1"/>
    <xf numFmtId="167" fontId="0" fillId="7" borderId="8" xfId="0" applyNumberFormat="1" applyFill="1" applyBorder="1" applyAlignment="1">
      <alignment horizontal="center"/>
    </xf>
    <xf numFmtId="167" fontId="0" fillId="7" borderId="8" xfId="0" applyNumberFormat="1" applyFill="1" applyBorder="1"/>
    <xf numFmtId="167" fontId="1" fillId="0" borderId="2" xfId="0" applyNumberFormat="1" applyFont="1" applyBorder="1"/>
    <xf numFmtId="167" fontId="1" fillId="0" borderId="3" xfId="0" applyNumberFormat="1" applyFont="1" applyBorder="1"/>
    <xf numFmtId="167" fontId="1" fillId="0" borderId="4" xfId="0" applyNumberFormat="1" applyFont="1" applyBorder="1"/>
    <xf numFmtId="167" fontId="7" fillId="16" borderId="10" xfId="0" applyNumberFormat="1" applyFont="1" applyFill="1" applyBorder="1" applyAlignment="1">
      <alignment horizontal="center" vertical="center"/>
    </xf>
    <xf numFmtId="167" fontId="7" fillId="15" borderId="11" xfId="0" applyNumberFormat="1" applyFont="1" applyFill="1" applyBorder="1" applyAlignment="1">
      <alignment horizontal="center" vertical="center"/>
    </xf>
    <xf numFmtId="1" fontId="0" fillId="7" borderId="6" xfId="2" applyNumberFormat="1" applyFont="1" applyFill="1" applyBorder="1" applyAlignment="1">
      <alignment horizontal="center"/>
    </xf>
    <xf numFmtId="1" fontId="9" fillId="12" borderId="5" xfId="0" applyNumberFormat="1" applyFont="1" applyFill="1" applyBorder="1" applyProtection="1"/>
    <xf numFmtId="1" fontId="5" fillId="11" borderId="16" xfId="0" applyNumberFormat="1" applyFont="1" applyFill="1" applyBorder="1" applyAlignment="1" applyProtection="1">
      <alignment wrapText="1"/>
      <protection locked="0"/>
    </xf>
    <xf numFmtId="0" fontId="7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0" fillId="0" borderId="13" xfId="0" applyFont="1" applyBorder="1" applyAlignment="1">
      <alignment horizontal="center" wrapText="1"/>
    </xf>
    <xf numFmtId="0" fontId="14" fillId="0" borderId="14" xfId="0" applyFont="1" applyBorder="1"/>
    <xf numFmtId="0" fontId="14" fillId="0" borderId="15" xfId="0" applyFont="1" applyBorder="1"/>
    <xf numFmtId="0" fontId="8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7" fillId="0" borderId="13" xfId="0" applyFont="1" applyBorder="1" applyAlignment="1">
      <alignment horizontal="center" wrapText="1"/>
    </xf>
    <xf numFmtId="0" fontId="4" fillId="0" borderId="14" xfId="0" applyFont="1" applyBorder="1"/>
    <xf numFmtId="0" fontId="4" fillId="0" borderId="15" xfId="0" applyFont="1" applyBorder="1"/>
    <xf numFmtId="0" fontId="7" fillId="0" borderId="2" xfId="0" applyFont="1" applyBorder="1" applyAlignment="1">
      <alignment horizontal="center" wrapText="1"/>
    </xf>
    <xf numFmtId="0" fontId="4" fillId="0" borderId="3" xfId="0" applyFont="1" applyBorder="1"/>
    <xf numFmtId="0" fontId="4" fillId="0" borderId="4" xfId="0" applyFont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8" fillId="14" borderId="17" xfId="0" applyFont="1" applyFill="1" applyBorder="1" applyAlignment="1">
      <alignment horizontal="center" vertical="center"/>
    </xf>
    <xf numFmtId="0" fontId="18" fillId="14" borderId="18" xfId="0" applyFont="1" applyFill="1" applyBorder="1" applyAlignment="1">
      <alignment horizontal="center" vertical="center"/>
    </xf>
    <xf numFmtId="0" fontId="17" fillId="14" borderId="2" xfId="0" applyFont="1" applyFill="1" applyBorder="1" applyAlignment="1">
      <alignment horizontal="center" vertical="center"/>
    </xf>
    <xf numFmtId="0" fontId="17" fillId="14" borderId="3" xfId="0" applyFont="1" applyFill="1" applyBorder="1" applyAlignment="1">
      <alignment horizontal="center" vertical="center"/>
    </xf>
    <xf numFmtId="0" fontId="17" fillId="14" borderId="4" xfId="0" applyFont="1" applyFill="1" applyBorder="1" applyAlignment="1">
      <alignment horizontal="center" vertic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colors>
    <mruColors>
      <color rgb="FFBA6F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57151</xdr:rowOff>
    </xdr:from>
    <xdr:to>
      <xdr:col>2</xdr:col>
      <xdr:colOff>0</xdr:colOff>
      <xdr:row>2</xdr:row>
      <xdr:rowOff>552451</xdr:rowOff>
    </xdr:to>
    <xdr:pic>
      <xdr:nvPicPr>
        <xdr:cNvPr id="2" name="image2.png" descr="logo pmf saude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142876"/>
          <a:ext cx="1209675" cy="49530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6</xdr:col>
      <xdr:colOff>57151</xdr:colOff>
      <xdr:row>7</xdr:row>
      <xdr:rowOff>161925</xdr:rowOff>
    </xdr:from>
    <xdr:to>
      <xdr:col>13</xdr:col>
      <xdr:colOff>295275</xdr:colOff>
      <xdr:row>15</xdr:row>
      <xdr:rowOff>38100</xdr:rowOff>
    </xdr:to>
    <xdr:pic>
      <xdr:nvPicPr>
        <xdr:cNvPr id="3077" name="Picture 5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362451" y="1609725"/>
          <a:ext cx="8677274" cy="1876425"/>
        </a:xfrm>
        <a:prstGeom prst="rect">
          <a:avLst/>
        </a:prstGeom>
        <a:noFill/>
      </xdr:spPr>
    </xdr:pic>
    <xdr:clientData/>
  </xdr:twoCellAnchor>
  <xdr:twoCellAnchor>
    <xdr:from>
      <xdr:col>4</xdr:col>
      <xdr:colOff>903414</xdr:colOff>
      <xdr:row>8</xdr:row>
      <xdr:rowOff>533257</xdr:rowOff>
    </xdr:from>
    <xdr:to>
      <xdr:col>11</xdr:col>
      <xdr:colOff>115353</xdr:colOff>
      <xdr:row>12</xdr:row>
      <xdr:rowOff>187030</xdr:rowOff>
    </xdr:to>
    <xdr:sp macro="" textlink="">
      <xdr:nvSpPr>
        <xdr:cNvPr id="23" name="Seta para a direita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 rot="938181">
          <a:off x="4703889" y="2304907"/>
          <a:ext cx="3898239" cy="758673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15</xdr:col>
      <xdr:colOff>95250</xdr:colOff>
      <xdr:row>51</xdr:row>
      <xdr:rowOff>647700</xdr:rowOff>
    </xdr:from>
    <xdr:to>
      <xdr:col>15</xdr:col>
      <xdr:colOff>428625</xdr:colOff>
      <xdr:row>51</xdr:row>
      <xdr:rowOff>1000125</xdr:rowOff>
    </xdr:to>
    <xdr:sp macro="" textlink="">
      <xdr:nvSpPr>
        <xdr:cNvPr id="27" name="Shape 7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15192375" y="14211300"/>
          <a:ext cx="333375" cy="352425"/>
        </a:xfrm>
        <a:prstGeom prst="rightBrace">
          <a:avLst>
            <a:gd name="adj1" fmla="val 48333"/>
            <a:gd name="adj2" fmla="val 56667"/>
          </a:avLst>
        </a:prstGeom>
        <a:noFill/>
        <a:ln w="57150" cap="flat" cmpd="sng">
          <a:solidFill>
            <a:srgbClr val="FF0000"/>
          </a:solidFill>
          <a:prstDash val="solid"/>
          <a:round/>
          <a:headEnd type="none" w="med" len="med"/>
          <a:tailEnd type="none" w="med" len="med"/>
        </a:ln>
      </xdr:spPr>
      <xdr:txBody>
        <a:bodyPr wrap="square" lIns="91425" tIns="45700" rIns="91425" bIns="45700" anchor="ctr" anchorCtr="0">
          <a:noAutofit/>
        </a:bodyPr>
        <a:lstStyle/>
        <a:p>
          <a:pPr lvl="0" indent="0" algn="ctr">
            <a:spcBef>
              <a:spcPts val="0"/>
            </a:spcBef>
            <a:buNone/>
          </a:pPr>
          <a:endParaRPr sz="1100"/>
        </a:p>
      </xdr:txBody>
    </xdr:sp>
    <xdr:clientData fLocksWithSheet="0"/>
  </xdr:twoCellAnchor>
  <xdr:twoCellAnchor>
    <xdr:from>
      <xdr:col>13</xdr:col>
      <xdr:colOff>295275</xdr:colOff>
      <xdr:row>31</xdr:row>
      <xdr:rowOff>142875</xdr:rowOff>
    </xdr:from>
    <xdr:to>
      <xdr:col>14</xdr:col>
      <xdr:colOff>180975</xdr:colOff>
      <xdr:row>33</xdr:row>
      <xdr:rowOff>66675</xdr:rowOff>
    </xdr:to>
    <xdr:sp macro="" textlink="">
      <xdr:nvSpPr>
        <xdr:cNvPr id="28" name="Shape 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14173200" y="8543925"/>
          <a:ext cx="495300" cy="304800"/>
        </a:xfrm>
        <a:prstGeom prst="rightBrace">
          <a:avLst>
            <a:gd name="adj1" fmla="val 0"/>
            <a:gd name="adj2" fmla="val 56667"/>
          </a:avLst>
        </a:prstGeom>
        <a:noFill/>
        <a:ln w="57150" cap="flat" cmpd="sng">
          <a:solidFill>
            <a:srgbClr val="FF0000"/>
          </a:solidFill>
          <a:prstDash val="solid"/>
          <a:round/>
          <a:headEnd type="none" w="med" len="med"/>
          <a:tailEnd type="none" w="med" len="med"/>
        </a:ln>
      </xdr:spPr>
      <xdr:txBody>
        <a:bodyPr wrap="square" lIns="91425" tIns="45700" rIns="91425" bIns="45700" anchor="ctr" anchorCtr="0">
          <a:noAutofit/>
        </a:bodyPr>
        <a:lstStyle/>
        <a:p>
          <a:pPr lvl="0" indent="0" algn="ctr">
            <a:spcBef>
              <a:spcPts val="0"/>
            </a:spcBef>
            <a:buNone/>
          </a:pPr>
          <a:endParaRPr sz="1100"/>
        </a:p>
      </xdr:txBody>
    </xdr:sp>
    <xdr:clientData fLocksWithSheet="0"/>
  </xdr:twoCellAnchor>
  <xdr:twoCellAnchor>
    <xdr:from>
      <xdr:col>14</xdr:col>
      <xdr:colOff>257175</xdr:colOff>
      <xdr:row>30</xdr:row>
      <xdr:rowOff>47625</xdr:rowOff>
    </xdr:from>
    <xdr:to>
      <xdr:col>17</xdr:col>
      <xdr:colOff>19050</xdr:colOff>
      <xdr:row>35</xdr:row>
      <xdr:rowOff>158750</xdr:rowOff>
    </xdr:to>
    <xdr:sp macro="" textlink="">
      <xdr:nvSpPr>
        <xdr:cNvPr id="29" name="Shape 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14744700" y="8258175"/>
          <a:ext cx="1590675" cy="1063625"/>
        </a:xfrm>
        <a:prstGeom prst="rect">
          <a:avLst/>
        </a:prstGeom>
        <a:gradFill>
          <a:gsLst>
            <a:gs pos="0">
              <a:srgbClr val="2D5C97"/>
            </a:gs>
            <a:gs pos="80000">
              <a:srgbClr val="3C7AC5"/>
            </a:gs>
            <a:gs pos="100000">
              <a:srgbClr val="397BC9"/>
            </a:gs>
          </a:gsLst>
          <a:lin ang="16200000" scaled="0"/>
        </a:gradFill>
        <a:ln w="57150" cap="flat" cmpd="sng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txBody>
        <a:bodyPr wrap="square" lIns="91425" tIns="45700" rIns="91425" bIns="45700" anchor="ctr" anchorCtr="0">
          <a:noAutofit/>
        </a:bodyPr>
        <a:lstStyle/>
        <a:p>
          <a:pPr lvl="0" indent="0" algn="ctr">
            <a:spcBef>
              <a:spcPts val="0"/>
            </a:spcBef>
            <a:buSzPct val="25000"/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SERÁ PREENCHIDO AUTOMATICAMENTE</a:t>
          </a:r>
        </a:p>
      </xdr:txBody>
    </xdr:sp>
    <xdr:clientData fLocksWithSheet="0"/>
  </xdr:twoCellAnchor>
  <xdr:twoCellAnchor>
    <xdr:from>
      <xdr:col>15</xdr:col>
      <xdr:colOff>552450</xdr:colOff>
      <xdr:row>51</xdr:row>
      <xdr:rowOff>514350</xdr:rowOff>
    </xdr:from>
    <xdr:to>
      <xdr:col>18</xdr:col>
      <xdr:colOff>314325</xdr:colOff>
      <xdr:row>51</xdr:row>
      <xdr:rowOff>1577975</xdr:rowOff>
    </xdr:to>
    <xdr:sp macro="" textlink="">
      <xdr:nvSpPr>
        <xdr:cNvPr id="30" name="Shape 8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15649575" y="14077950"/>
          <a:ext cx="1590675" cy="1063625"/>
        </a:xfrm>
        <a:prstGeom prst="rect">
          <a:avLst/>
        </a:prstGeom>
        <a:gradFill>
          <a:gsLst>
            <a:gs pos="0">
              <a:srgbClr val="2D5C97"/>
            </a:gs>
            <a:gs pos="80000">
              <a:srgbClr val="3C7AC5"/>
            </a:gs>
            <a:gs pos="100000">
              <a:srgbClr val="397BC9"/>
            </a:gs>
          </a:gsLst>
          <a:lin ang="16200000" scaled="0"/>
        </a:gradFill>
        <a:ln w="57150" cap="flat" cmpd="sng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txBody>
        <a:bodyPr wrap="square" lIns="91425" tIns="45700" rIns="91425" bIns="45700" anchor="ctr" anchorCtr="0">
          <a:noAutofit/>
        </a:bodyPr>
        <a:lstStyle/>
        <a:p>
          <a:pPr lvl="0" indent="0" algn="ctr">
            <a:spcBef>
              <a:spcPts val="0"/>
            </a:spcBef>
            <a:buSzPct val="25000"/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SERÁ PREENCHIDO AUTOMATICAMENTE</a:t>
          </a:r>
        </a:p>
      </xdr:txBody>
    </xdr:sp>
    <xdr:clientData fLocksWithSheet="0"/>
  </xdr:twoCellAnchor>
  <xdr:twoCellAnchor>
    <xdr:from>
      <xdr:col>15</xdr:col>
      <xdr:colOff>91901</xdr:colOff>
      <xdr:row>51</xdr:row>
      <xdr:rowOff>1204890</xdr:rowOff>
    </xdr:from>
    <xdr:to>
      <xdr:col>15</xdr:col>
      <xdr:colOff>533400</xdr:colOff>
      <xdr:row>51</xdr:row>
      <xdr:rowOff>1476375</xdr:rowOff>
    </xdr:to>
    <xdr:sp macro="" textlink="">
      <xdr:nvSpPr>
        <xdr:cNvPr id="31" name="Seta para a direita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15189026" y="14768490"/>
          <a:ext cx="441499" cy="271485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 editAs="oneCell">
    <xdr:from>
      <xdr:col>6</xdr:col>
      <xdr:colOff>114300</xdr:colOff>
      <xdr:row>16</xdr:row>
      <xdr:rowOff>38100</xdr:rowOff>
    </xdr:from>
    <xdr:to>
      <xdr:col>13</xdr:col>
      <xdr:colOff>304800</xdr:colOff>
      <xdr:row>26</xdr:row>
      <xdr:rowOff>85725</xdr:rowOff>
    </xdr:to>
    <xdr:pic>
      <xdr:nvPicPr>
        <xdr:cNvPr id="1028" name="Picture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553075" y="3686175"/>
          <a:ext cx="8629650" cy="2714625"/>
        </a:xfrm>
        <a:prstGeom prst="rect">
          <a:avLst/>
        </a:prstGeom>
        <a:noFill/>
      </xdr:spPr>
    </xdr:pic>
    <xdr:clientData/>
  </xdr:twoCellAnchor>
  <xdr:twoCellAnchor>
    <xdr:from>
      <xdr:col>4</xdr:col>
      <xdr:colOff>906342</xdr:colOff>
      <xdr:row>16</xdr:row>
      <xdr:rowOff>347112</xdr:rowOff>
    </xdr:from>
    <xdr:to>
      <xdr:col>11</xdr:col>
      <xdr:colOff>2193352</xdr:colOff>
      <xdr:row>18</xdr:row>
      <xdr:rowOff>182578</xdr:rowOff>
    </xdr:to>
    <xdr:sp macro="" textlink="">
      <xdr:nvSpPr>
        <xdr:cNvPr id="33" name="Seta para a direita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 rot="938181">
          <a:off x="4706817" y="3995187"/>
          <a:ext cx="5973310" cy="978466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 editAs="oneCell">
    <xdr:from>
      <xdr:col>6</xdr:col>
      <xdr:colOff>95250</xdr:colOff>
      <xdr:row>28</xdr:row>
      <xdr:rowOff>0</xdr:rowOff>
    </xdr:from>
    <xdr:to>
      <xdr:col>13</xdr:col>
      <xdr:colOff>323850</xdr:colOff>
      <xdr:row>36</xdr:row>
      <xdr:rowOff>66675</xdr:rowOff>
    </xdr:to>
    <xdr:pic>
      <xdr:nvPicPr>
        <xdr:cNvPr id="35" name="Picture 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534025" y="6705600"/>
          <a:ext cx="8667750" cy="2714625"/>
        </a:xfrm>
        <a:prstGeom prst="rect">
          <a:avLst/>
        </a:prstGeom>
        <a:noFill/>
      </xdr:spPr>
    </xdr:pic>
    <xdr:clientData/>
  </xdr:twoCellAnchor>
  <xdr:twoCellAnchor>
    <xdr:from>
      <xdr:col>4</xdr:col>
      <xdr:colOff>937915</xdr:colOff>
      <xdr:row>28</xdr:row>
      <xdr:rowOff>374145</xdr:rowOff>
    </xdr:from>
    <xdr:to>
      <xdr:col>11</xdr:col>
      <xdr:colOff>4121787</xdr:colOff>
      <xdr:row>30</xdr:row>
      <xdr:rowOff>9586</xdr:rowOff>
    </xdr:to>
    <xdr:sp macro="" textlink="">
      <xdr:nvSpPr>
        <xdr:cNvPr id="36" name="Seta para a direita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 rot="570335">
          <a:off x="4738390" y="7079745"/>
          <a:ext cx="7870172" cy="1140391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 editAs="oneCell">
    <xdr:from>
      <xdr:col>5</xdr:col>
      <xdr:colOff>600075</xdr:colOff>
      <xdr:row>38</xdr:row>
      <xdr:rowOff>400050</xdr:rowOff>
    </xdr:from>
    <xdr:to>
      <xdr:col>13</xdr:col>
      <xdr:colOff>304801</xdr:colOff>
      <xdr:row>45</xdr:row>
      <xdr:rowOff>171450</xdr:rowOff>
    </xdr:to>
    <xdr:pic>
      <xdr:nvPicPr>
        <xdr:cNvPr id="38" name="Picture 4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429250" y="10134600"/>
          <a:ext cx="8753476" cy="2714625"/>
        </a:xfrm>
        <a:prstGeom prst="rect">
          <a:avLst/>
        </a:prstGeom>
        <a:noFill/>
      </xdr:spPr>
    </xdr:pic>
    <xdr:clientData/>
  </xdr:twoCellAnchor>
  <xdr:twoCellAnchor>
    <xdr:from>
      <xdr:col>4</xdr:col>
      <xdr:colOff>995065</xdr:colOff>
      <xdr:row>39</xdr:row>
      <xdr:rowOff>583695</xdr:rowOff>
    </xdr:from>
    <xdr:to>
      <xdr:col>11</xdr:col>
      <xdr:colOff>4178937</xdr:colOff>
      <xdr:row>41</xdr:row>
      <xdr:rowOff>76261</xdr:rowOff>
    </xdr:to>
    <xdr:sp macro="" textlink="">
      <xdr:nvSpPr>
        <xdr:cNvPr id="39" name="Seta para a direita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 rot="794344">
          <a:off x="4795540" y="10851645"/>
          <a:ext cx="7870172" cy="978466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 editAs="oneCell">
    <xdr:from>
      <xdr:col>5</xdr:col>
      <xdr:colOff>523875</xdr:colOff>
      <xdr:row>51</xdr:row>
      <xdr:rowOff>209550</xdr:rowOff>
    </xdr:from>
    <xdr:to>
      <xdr:col>15</xdr:col>
      <xdr:colOff>57150</xdr:colOff>
      <xdr:row>51</xdr:row>
      <xdr:rowOff>1685925</xdr:rowOff>
    </xdr:to>
    <xdr:pic>
      <xdr:nvPicPr>
        <xdr:cNvPr id="1030" name="Picture 6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353050" y="13935075"/>
          <a:ext cx="9801225" cy="1476375"/>
        </a:xfrm>
        <a:prstGeom prst="rect">
          <a:avLst/>
        </a:prstGeom>
        <a:noFill/>
      </xdr:spPr>
    </xdr:pic>
    <xdr:clientData/>
  </xdr:twoCellAnchor>
  <xdr:twoCellAnchor>
    <xdr:from>
      <xdr:col>4</xdr:col>
      <xdr:colOff>699786</xdr:colOff>
      <xdr:row>51</xdr:row>
      <xdr:rowOff>918598</xdr:rowOff>
    </xdr:from>
    <xdr:to>
      <xdr:col>11</xdr:col>
      <xdr:colOff>1284625</xdr:colOff>
      <xdr:row>51</xdr:row>
      <xdr:rowOff>1897064</xdr:rowOff>
    </xdr:to>
    <xdr:sp macro="" textlink="">
      <xdr:nvSpPr>
        <xdr:cNvPr id="40" name="Seta para a direita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 rot="20877760">
          <a:off x="4500261" y="14644123"/>
          <a:ext cx="5271139" cy="978466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 editAs="oneCell">
    <xdr:from>
      <xdr:col>5</xdr:col>
      <xdr:colOff>533400</xdr:colOff>
      <xdr:row>53</xdr:row>
      <xdr:rowOff>133351</xdr:rowOff>
    </xdr:from>
    <xdr:to>
      <xdr:col>15</xdr:col>
      <xdr:colOff>76200</xdr:colOff>
      <xdr:row>57</xdr:row>
      <xdr:rowOff>1</xdr:rowOff>
    </xdr:to>
    <xdr:pic>
      <xdr:nvPicPr>
        <xdr:cNvPr id="41" name="Picture 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362575" y="16154401"/>
          <a:ext cx="9810750" cy="1409700"/>
        </a:xfrm>
        <a:prstGeom prst="rect">
          <a:avLst/>
        </a:prstGeom>
        <a:noFill/>
      </xdr:spPr>
    </xdr:pic>
    <xdr:clientData/>
  </xdr:twoCellAnchor>
  <xdr:twoCellAnchor>
    <xdr:from>
      <xdr:col>11</xdr:col>
      <xdr:colOff>421888</xdr:colOff>
      <xdr:row>55</xdr:row>
      <xdr:rowOff>133354</xdr:rowOff>
    </xdr:from>
    <xdr:to>
      <xdr:col>11</xdr:col>
      <xdr:colOff>1336724</xdr:colOff>
      <xdr:row>56</xdr:row>
      <xdr:rowOff>625929</xdr:rowOff>
    </xdr:to>
    <xdr:sp macro="" textlink="">
      <xdr:nvSpPr>
        <xdr:cNvPr id="42" name="Seta para a direita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 rot="5400000">
          <a:off x="9019781" y="16424286"/>
          <a:ext cx="692600" cy="914836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11</xdr:col>
      <xdr:colOff>2612638</xdr:colOff>
      <xdr:row>55</xdr:row>
      <xdr:rowOff>161929</xdr:rowOff>
    </xdr:from>
    <xdr:to>
      <xdr:col>11</xdr:col>
      <xdr:colOff>3527474</xdr:colOff>
      <xdr:row>56</xdr:row>
      <xdr:rowOff>654504</xdr:rowOff>
    </xdr:to>
    <xdr:sp macro="" textlink="">
      <xdr:nvSpPr>
        <xdr:cNvPr id="45" name="Seta para a direita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 rot="5400000">
          <a:off x="11210531" y="16452861"/>
          <a:ext cx="692600" cy="914836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12</xdr:col>
      <xdr:colOff>202813</xdr:colOff>
      <xdr:row>55</xdr:row>
      <xdr:rowOff>161929</xdr:rowOff>
    </xdr:from>
    <xdr:to>
      <xdr:col>13</xdr:col>
      <xdr:colOff>508049</xdr:colOff>
      <xdr:row>56</xdr:row>
      <xdr:rowOff>654504</xdr:rowOff>
    </xdr:to>
    <xdr:sp macro="" textlink="">
      <xdr:nvSpPr>
        <xdr:cNvPr id="46" name="Seta para a direita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 rot="5400000">
          <a:off x="13582256" y="16452861"/>
          <a:ext cx="692600" cy="914836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13</xdr:col>
      <xdr:colOff>352425</xdr:colOff>
      <xdr:row>34</xdr:row>
      <xdr:rowOff>152400</xdr:rowOff>
    </xdr:from>
    <xdr:to>
      <xdr:col>14</xdr:col>
      <xdr:colOff>184324</xdr:colOff>
      <xdr:row>36</xdr:row>
      <xdr:rowOff>42885</xdr:rowOff>
    </xdr:to>
    <xdr:sp macro="" textlink="">
      <xdr:nvSpPr>
        <xdr:cNvPr id="47" name="Seta para a direita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14230350" y="9124950"/>
          <a:ext cx="441499" cy="271485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81643</xdr:rowOff>
    </xdr:from>
    <xdr:to>
      <xdr:col>0</xdr:col>
      <xdr:colOff>2571750</xdr:colOff>
      <xdr:row>0</xdr:row>
      <xdr:rowOff>576943</xdr:rowOff>
    </xdr:to>
    <xdr:pic>
      <xdr:nvPicPr>
        <xdr:cNvPr id="2" name="image2.png" descr="logo pmf saude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1643"/>
          <a:ext cx="2571750" cy="49530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3"/>
  <sheetViews>
    <sheetView topLeftCell="A46" zoomScale="70" zoomScaleNormal="70" workbookViewId="0">
      <selection activeCell="B57" sqref="B57:E57"/>
    </sheetView>
  </sheetViews>
  <sheetFormatPr baseColWidth="10" defaultColWidth="8.83203125" defaultRowHeight="15" x14ac:dyDescent="0.2"/>
  <cols>
    <col min="1" max="1" width="18.83203125" customWidth="1"/>
    <col min="2" max="2" width="19.83203125" customWidth="1"/>
    <col min="5" max="5" width="15.5" customWidth="1"/>
    <col min="12" max="12" width="71.6640625" customWidth="1"/>
  </cols>
  <sheetData>
    <row r="1" spans="1:15" ht="3" customHeight="1" thickBot="1" x14ac:dyDescent="0.25"/>
    <row r="2" spans="1:15" ht="16" hidden="1" thickBot="1" x14ac:dyDescent="0.25"/>
    <row r="3" spans="1:15" ht="51" customHeight="1" thickBot="1" x14ac:dyDescent="0.25">
      <c r="A3" s="79" t="s">
        <v>34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1"/>
    </row>
    <row r="8" spans="1:15" ht="25.5" customHeight="1" thickBot="1" x14ac:dyDescent="0.25"/>
    <row r="9" spans="1:15" ht="42" customHeight="1" thickBot="1" x14ac:dyDescent="0.25">
      <c r="A9" s="17" t="s">
        <v>18</v>
      </c>
      <c r="B9" s="82" t="s">
        <v>21</v>
      </c>
      <c r="C9" s="83"/>
      <c r="D9" s="83"/>
      <c r="E9" s="84"/>
      <c r="F9" s="13"/>
      <c r="G9" s="13"/>
      <c r="H9" s="13"/>
      <c r="I9" s="13"/>
      <c r="J9" s="13"/>
      <c r="K9" s="13"/>
      <c r="L9" s="14"/>
      <c r="M9" s="14"/>
      <c r="N9" s="14"/>
      <c r="O9" s="14"/>
    </row>
    <row r="10" spans="1:15" x14ac:dyDescent="0.2">
      <c r="A10" s="19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4"/>
      <c r="M10" s="14"/>
      <c r="N10" s="14"/>
      <c r="O10" s="14"/>
    </row>
    <row r="11" spans="1:15" x14ac:dyDescent="0.2">
      <c r="A11" s="19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4"/>
      <c r="M11" s="14"/>
      <c r="N11" s="14"/>
      <c r="O11" s="14"/>
    </row>
    <row r="12" spans="1:15" x14ac:dyDescent="0.2">
      <c r="A12" s="19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4"/>
      <c r="M12" s="14"/>
      <c r="N12" s="14"/>
      <c r="O12" s="14"/>
    </row>
    <row r="13" spans="1:15" x14ac:dyDescent="0.2">
      <c r="A13" s="19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4"/>
      <c r="M13" s="14"/>
      <c r="N13" s="14"/>
      <c r="O13" s="14"/>
    </row>
    <row r="14" spans="1:15" x14ac:dyDescent="0.2">
      <c r="A14" s="19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4"/>
      <c r="M14" s="14"/>
      <c r="N14" s="14"/>
      <c r="O14" s="14"/>
    </row>
    <row r="15" spans="1:15" x14ac:dyDescent="0.2">
      <c r="A15" s="19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4"/>
      <c r="M15" s="14"/>
      <c r="N15" s="14"/>
      <c r="O15" s="14"/>
    </row>
    <row r="16" spans="1:15" ht="16" thickBot="1" x14ac:dyDescent="0.25">
      <c r="A16" s="19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4"/>
      <c r="M16" s="14"/>
      <c r="N16" s="14"/>
      <c r="O16" s="14"/>
    </row>
    <row r="17" spans="1:15" ht="75" customHeight="1" thickBot="1" x14ac:dyDescent="0.25">
      <c r="A17" s="17" t="s">
        <v>19</v>
      </c>
      <c r="B17" s="82" t="s">
        <v>22</v>
      </c>
      <c r="C17" s="83"/>
      <c r="D17" s="83"/>
      <c r="E17" s="84"/>
      <c r="F17" s="13"/>
      <c r="G17" s="13"/>
      <c r="H17" s="13"/>
      <c r="I17" s="13"/>
      <c r="J17" s="13"/>
      <c r="K17" s="13"/>
      <c r="L17" s="14"/>
      <c r="M17" s="14"/>
      <c r="N17" s="14"/>
      <c r="O17" s="14"/>
    </row>
    <row r="18" spans="1:15" x14ac:dyDescent="0.2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4"/>
      <c r="M18" s="14"/>
      <c r="N18" s="14"/>
      <c r="O18" s="14"/>
    </row>
    <row r="19" spans="1:15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4"/>
      <c r="M19" s="14"/>
      <c r="N19" s="14"/>
      <c r="O19" s="14"/>
    </row>
    <row r="20" spans="1:15" x14ac:dyDescent="0.2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4"/>
      <c r="M20" s="14"/>
      <c r="N20" s="14"/>
      <c r="O20" s="14"/>
    </row>
    <row r="21" spans="1:15" x14ac:dyDescent="0.2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4"/>
      <c r="M21" s="14"/>
      <c r="N21" s="14"/>
      <c r="O21" s="14"/>
    </row>
    <row r="22" spans="1:15" x14ac:dyDescent="0.2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4"/>
      <c r="M22" s="14"/>
      <c r="N22" s="14"/>
      <c r="O22" s="14"/>
    </row>
    <row r="23" spans="1:15" x14ac:dyDescent="0.2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4"/>
      <c r="M23" s="14"/>
      <c r="N23" s="14"/>
      <c r="O23" s="14"/>
    </row>
    <row r="24" spans="1:15" x14ac:dyDescent="0.2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4"/>
      <c r="M24" s="14"/>
      <c r="N24" s="14"/>
      <c r="O24" s="14"/>
    </row>
    <row r="25" spans="1:15" x14ac:dyDescent="0.2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4"/>
      <c r="M25" s="14"/>
      <c r="N25" s="14"/>
      <c r="O25" s="14"/>
    </row>
    <row r="26" spans="1:15" x14ac:dyDescent="0.2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4"/>
      <c r="M26" s="14"/>
      <c r="N26" s="14"/>
      <c r="O26" s="14"/>
    </row>
    <row r="27" spans="1:15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4"/>
      <c r="M27" s="14"/>
      <c r="N27" s="14"/>
      <c r="O27" s="14"/>
    </row>
    <row r="28" spans="1:15" ht="16" thickBot="1" x14ac:dyDescent="0.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4"/>
      <c r="M28" s="14"/>
      <c r="N28" s="14"/>
      <c r="O28" s="14"/>
    </row>
    <row r="29" spans="1:15" ht="78" customHeight="1" thickBot="1" x14ac:dyDescent="0.25">
      <c r="A29" s="17" t="s">
        <v>24</v>
      </c>
      <c r="B29" s="73" t="s">
        <v>26</v>
      </c>
      <c r="C29" s="74"/>
      <c r="D29" s="74"/>
      <c r="E29" s="75"/>
      <c r="F29" s="13"/>
      <c r="G29" s="13"/>
      <c r="H29" s="13"/>
      <c r="I29" s="13"/>
      <c r="J29" s="13"/>
      <c r="K29" s="13"/>
      <c r="L29" s="14"/>
      <c r="M29" s="14"/>
      <c r="N29" s="14"/>
      <c r="O29" s="14"/>
    </row>
    <row r="30" spans="1:15" ht="40.5" customHeight="1" x14ac:dyDescent="0.2">
      <c r="A30" s="13"/>
      <c r="B30" s="16" t="s">
        <v>23</v>
      </c>
      <c r="C30" s="13"/>
      <c r="D30" s="13"/>
      <c r="E30" s="13"/>
      <c r="F30" s="13"/>
      <c r="G30" s="13"/>
      <c r="H30" s="13"/>
      <c r="I30" s="13"/>
      <c r="J30" s="13"/>
      <c r="K30" s="13"/>
      <c r="L30" s="14"/>
      <c r="M30" s="14"/>
      <c r="N30" s="14"/>
      <c r="O30" s="14"/>
    </row>
    <row r="31" spans="1:15" x14ac:dyDescent="0.2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4"/>
      <c r="M31" s="14"/>
      <c r="N31" s="14"/>
      <c r="O31" s="14"/>
    </row>
    <row r="32" spans="1:15" x14ac:dyDescent="0.2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4"/>
      <c r="M32" s="14"/>
      <c r="N32" s="14"/>
      <c r="O32" s="14"/>
    </row>
    <row r="33" spans="1:17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4"/>
      <c r="M33" s="14"/>
      <c r="N33" s="14"/>
      <c r="O33" s="14"/>
    </row>
    <row r="34" spans="1:17" x14ac:dyDescent="0.2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4"/>
      <c r="M34" s="14"/>
      <c r="N34" s="14"/>
      <c r="O34" s="20" t="s">
        <v>29</v>
      </c>
      <c r="P34" s="20" t="s">
        <v>29</v>
      </c>
    </row>
    <row r="35" spans="1:17" x14ac:dyDescent="0.2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4"/>
      <c r="M35" s="14"/>
      <c r="N35" s="14"/>
      <c r="O35" s="14"/>
      <c r="P35" s="20" t="s">
        <v>29</v>
      </c>
    </row>
    <row r="36" spans="1:17" x14ac:dyDescent="0.2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4"/>
      <c r="M36" s="14"/>
      <c r="N36" s="14"/>
      <c r="O36" s="14"/>
    </row>
    <row r="37" spans="1:17" x14ac:dyDescent="0.2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4"/>
      <c r="M37" s="14"/>
      <c r="N37" s="14"/>
      <c r="O37" s="14"/>
    </row>
    <row r="38" spans="1:17" x14ac:dyDescent="0.2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4"/>
      <c r="M38" s="14"/>
      <c r="N38" s="14"/>
      <c r="O38" s="14"/>
      <c r="Q38" s="20" t="s">
        <v>29</v>
      </c>
    </row>
    <row r="39" spans="1:17" ht="54.75" customHeight="1" thickBot="1" x14ac:dyDescent="0.25">
      <c r="F39" s="13"/>
      <c r="G39" s="13"/>
      <c r="H39" s="13"/>
      <c r="I39" s="13"/>
      <c r="J39" s="13"/>
      <c r="K39" s="13"/>
      <c r="L39" s="14"/>
      <c r="M39" s="14"/>
      <c r="N39" s="14"/>
      <c r="O39" s="14"/>
    </row>
    <row r="40" spans="1:17" ht="54.75" customHeight="1" thickBot="1" x14ac:dyDescent="0.25">
      <c r="A40" s="18" t="s">
        <v>25</v>
      </c>
      <c r="B40" s="85" t="s">
        <v>27</v>
      </c>
      <c r="C40" s="86"/>
      <c r="D40" s="86"/>
      <c r="E40" s="87"/>
      <c r="F40" s="13"/>
      <c r="G40" s="13"/>
      <c r="H40" s="13"/>
      <c r="I40" s="13"/>
      <c r="J40" s="13"/>
      <c r="K40" s="13"/>
      <c r="L40" s="14"/>
      <c r="M40" s="14"/>
      <c r="N40" s="14"/>
      <c r="O40" s="14"/>
    </row>
    <row r="41" spans="1:17" ht="62.25" customHeight="1" x14ac:dyDescent="0.2">
      <c r="B41" s="26"/>
      <c r="F41" s="13"/>
      <c r="G41" s="13"/>
      <c r="H41" s="13"/>
      <c r="I41" s="13"/>
      <c r="J41" s="13"/>
      <c r="K41" s="13"/>
      <c r="L41" s="14"/>
      <c r="M41" s="14"/>
      <c r="N41" s="14"/>
      <c r="O41" s="14"/>
    </row>
    <row r="42" spans="1:17" x14ac:dyDescent="0.2">
      <c r="A42" s="13"/>
      <c r="C42" s="13"/>
      <c r="D42" s="13"/>
      <c r="E42" s="13"/>
      <c r="F42" s="13"/>
      <c r="G42" s="13"/>
      <c r="H42" s="13"/>
      <c r="I42" s="13"/>
      <c r="J42" s="13"/>
      <c r="K42" s="13"/>
      <c r="L42" s="14"/>
      <c r="M42" s="14"/>
      <c r="N42" s="14"/>
      <c r="O42" s="14"/>
    </row>
    <row r="43" spans="1:17" x14ac:dyDescent="0.2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4"/>
      <c r="M43" s="14"/>
      <c r="N43" s="14"/>
      <c r="O43" s="14"/>
    </row>
    <row r="44" spans="1:17" x14ac:dyDescent="0.2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4"/>
      <c r="M44" s="14"/>
      <c r="N44" s="14"/>
      <c r="O44" s="14"/>
    </row>
    <row r="45" spans="1:17" x14ac:dyDescent="0.2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4"/>
      <c r="M45" s="14"/>
      <c r="N45" s="14"/>
      <c r="O45" s="14"/>
    </row>
    <row r="46" spans="1:17" x14ac:dyDescent="0.2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4"/>
      <c r="M46" s="14"/>
      <c r="N46" s="14"/>
      <c r="O46" s="14"/>
    </row>
    <row r="47" spans="1:17" x14ac:dyDescent="0.2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4"/>
      <c r="M47" s="14"/>
      <c r="N47" s="14"/>
      <c r="O47" s="14"/>
    </row>
    <row r="48" spans="1:17" x14ac:dyDescent="0.2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4"/>
      <c r="M48" s="14"/>
      <c r="N48" s="14"/>
      <c r="O48" s="14"/>
    </row>
    <row r="49" spans="1:17" x14ac:dyDescent="0.2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4"/>
      <c r="M49" s="14"/>
      <c r="N49" s="14"/>
      <c r="O49" s="14"/>
    </row>
    <row r="50" spans="1:17" x14ac:dyDescent="0.2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4"/>
      <c r="M50" s="14"/>
      <c r="N50" s="14"/>
      <c r="O50" s="14"/>
    </row>
    <row r="51" spans="1:17" ht="7.5" customHeight="1" thickBot="1" x14ac:dyDescent="0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4"/>
      <c r="M51" s="14"/>
      <c r="N51" s="14"/>
      <c r="O51" s="14"/>
    </row>
    <row r="52" spans="1:17" ht="165.75" customHeight="1" thickBot="1" x14ac:dyDescent="0.25">
      <c r="A52" s="23" t="s">
        <v>28</v>
      </c>
      <c r="B52" s="82" t="s">
        <v>35</v>
      </c>
      <c r="C52" s="83"/>
      <c r="D52" s="83"/>
      <c r="E52" s="84"/>
      <c r="F52" s="13"/>
      <c r="G52" s="13"/>
      <c r="H52" s="13"/>
      <c r="I52" s="13"/>
      <c r="J52" s="13"/>
      <c r="K52" s="13"/>
      <c r="L52" s="14"/>
      <c r="M52" s="14"/>
      <c r="N52" s="14"/>
      <c r="O52" s="14"/>
    </row>
    <row r="53" spans="1:17" x14ac:dyDescent="0.2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4"/>
      <c r="M53" s="14"/>
      <c r="N53" s="14"/>
      <c r="O53" s="14"/>
    </row>
    <row r="54" spans="1:17" x14ac:dyDescent="0.2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4"/>
      <c r="M54" s="14"/>
      <c r="N54" s="14"/>
      <c r="O54" s="14"/>
      <c r="Q54" s="21"/>
    </row>
    <row r="55" spans="1:17" x14ac:dyDescent="0.2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4"/>
      <c r="M55" s="14"/>
      <c r="N55" s="14"/>
      <c r="O55" s="14"/>
    </row>
    <row r="56" spans="1:17" ht="16" thickBot="1" x14ac:dyDescent="0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4"/>
      <c r="M56" s="14"/>
      <c r="N56" s="14"/>
      <c r="O56" s="14"/>
    </row>
    <row r="57" spans="1:17" ht="75.75" customHeight="1" thickBot="1" x14ac:dyDescent="0.25">
      <c r="A57" s="22" t="s">
        <v>30</v>
      </c>
      <c r="B57" s="73" t="s">
        <v>32</v>
      </c>
      <c r="C57" s="74"/>
      <c r="D57" s="74"/>
      <c r="E57" s="75"/>
      <c r="F57" s="13"/>
      <c r="G57" s="13"/>
      <c r="H57" s="13"/>
      <c r="I57" s="13"/>
      <c r="J57" s="13"/>
      <c r="K57" s="13"/>
      <c r="L57" s="14"/>
      <c r="M57" s="14"/>
      <c r="N57" s="14"/>
      <c r="O57" s="14"/>
    </row>
    <row r="58" spans="1:17" ht="18" x14ac:dyDescent="0.2">
      <c r="A58" s="13"/>
      <c r="B58" s="15"/>
      <c r="C58" s="15"/>
      <c r="D58" s="15"/>
      <c r="E58" s="15"/>
      <c r="F58" s="13"/>
      <c r="G58" s="13"/>
      <c r="H58" s="13"/>
      <c r="I58" s="13"/>
      <c r="J58" s="13"/>
      <c r="K58" s="13"/>
      <c r="L58" s="14"/>
      <c r="M58" s="14"/>
      <c r="N58" s="14"/>
      <c r="O58" s="14"/>
    </row>
    <row r="59" spans="1:17" ht="18" x14ac:dyDescent="0.2">
      <c r="A59" s="13"/>
      <c r="B59" s="15"/>
      <c r="C59" s="15"/>
      <c r="D59" s="15"/>
      <c r="E59" s="15"/>
      <c r="F59" s="13"/>
      <c r="G59" s="13"/>
      <c r="H59" s="13"/>
      <c r="I59" s="13"/>
      <c r="J59" s="13"/>
      <c r="K59" s="13"/>
      <c r="L59" s="14"/>
      <c r="M59" s="14"/>
      <c r="N59" s="14"/>
      <c r="O59" s="14"/>
    </row>
    <row r="60" spans="1:17" x14ac:dyDescent="0.2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4"/>
      <c r="M60" s="14"/>
      <c r="N60" s="14"/>
      <c r="O60" s="14"/>
    </row>
    <row r="61" spans="1:17" ht="16" thickBot="1" x14ac:dyDescent="0.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4"/>
      <c r="M61" s="14"/>
      <c r="N61" s="14"/>
      <c r="O61" s="14"/>
    </row>
    <row r="62" spans="1:17" ht="59.25" customHeight="1" thickBot="1" x14ac:dyDescent="0.25">
      <c r="A62" s="22" t="s">
        <v>31</v>
      </c>
      <c r="B62" s="76" t="s">
        <v>20</v>
      </c>
      <c r="C62" s="77"/>
      <c r="D62" s="77"/>
      <c r="E62" s="78"/>
      <c r="F62" s="13"/>
      <c r="G62" s="13"/>
      <c r="H62" s="13"/>
      <c r="I62" s="13"/>
      <c r="J62" s="13"/>
      <c r="K62" s="13"/>
      <c r="L62" s="14"/>
      <c r="M62" s="14"/>
      <c r="N62" s="14"/>
      <c r="O62" s="14"/>
    </row>
    <row r="63" spans="1:17" x14ac:dyDescent="0.2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4"/>
      <c r="M63" s="14"/>
      <c r="N63" s="14"/>
      <c r="O63" s="14"/>
    </row>
    <row r="64" spans="1:17" x14ac:dyDescent="0.2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4"/>
      <c r="M64" s="14"/>
      <c r="N64" s="14"/>
      <c r="O64" s="14"/>
    </row>
    <row r="65" spans="1:15" x14ac:dyDescent="0.2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4"/>
      <c r="M65" s="14"/>
      <c r="N65" s="14"/>
      <c r="O65" s="14"/>
    </row>
    <row r="66" spans="1:15" x14ac:dyDescent="0.2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4"/>
      <c r="M66" s="14"/>
      <c r="N66" s="14"/>
      <c r="O66" s="14"/>
    </row>
    <row r="67" spans="1:15" x14ac:dyDescent="0.2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4"/>
      <c r="M67" s="14"/>
      <c r="N67" s="14"/>
      <c r="O67" s="14"/>
    </row>
    <row r="68" spans="1:15" x14ac:dyDescent="0.2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4"/>
      <c r="M68" s="14"/>
      <c r="N68" s="14"/>
      <c r="O68" s="14"/>
    </row>
    <row r="69" spans="1:15" x14ac:dyDescent="0.2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4"/>
      <c r="M69" s="14"/>
      <c r="N69" s="14"/>
      <c r="O69" s="14"/>
    </row>
    <row r="70" spans="1:15" x14ac:dyDescent="0.2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4"/>
      <c r="M70" s="14"/>
      <c r="N70" s="14"/>
      <c r="O70" s="14"/>
    </row>
    <row r="71" spans="1:15" x14ac:dyDescent="0.2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4"/>
      <c r="M71" s="14"/>
      <c r="N71" s="14"/>
      <c r="O71" s="14"/>
    </row>
    <row r="72" spans="1:15" x14ac:dyDescent="0.2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4"/>
      <c r="M72" s="14"/>
      <c r="N72" s="14"/>
      <c r="O72" s="14"/>
    </row>
    <row r="73" spans="1:15" x14ac:dyDescent="0.2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4"/>
      <c r="M73" s="14"/>
      <c r="N73" s="14"/>
      <c r="O73" s="14"/>
    </row>
  </sheetData>
  <mergeCells count="8">
    <mergeCell ref="B57:E57"/>
    <mergeCell ref="B62:E62"/>
    <mergeCell ref="A3:L3"/>
    <mergeCell ref="B9:E9"/>
    <mergeCell ref="B17:E17"/>
    <mergeCell ref="B29:E29"/>
    <mergeCell ref="B40:E40"/>
    <mergeCell ref="B52:E5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1"/>
  <sheetViews>
    <sheetView zoomScale="70" zoomScaleNormal="70" workbookViewId="0">
      <selection activeCell="C4" sqref="C4"/>
    </sheetView>
  </sheetViews>
  <sheetFormatPr baseColWidth="10" defaultColWidth="8.83203125" defaultRowHeight="15" x14ac:dyDescent="0.2"/>
  <cols>
    <col min="1" max="1" width="88.83203125" customWidth="1"/>
    <col min="2" max="2" width="36.6640625" customWidth="1"/>
    <col min="3" max="3" width="29.5" customWidth="1"/>
    <col min="4" max="4" width="29.33203125" customWidth="1"/>
    <col min="5" max="5" width="28.5" customWidth="1"/>
  </cols>
  <sheetData>
    <row r="1" spans="1:5" ht="88.5" customHeight="1" thickBot="1" x14ac:dyDescent="0.4">
      <c r="A1" s="88" t="s">
        <v>0</v>
      </c>
      <c r="B1" s="89"/>
      <c r="C1" s="90"/>
    </row>
    <row r="2" spans="1:5" ht="86.25" customHeight="1" x14ac:dyDescent="0.3">
      <c r="A2" s="1"/>
      <c r="B2" s="2" t="s">
        <v>1</v>
      </c>
      <c r="C2" s="2" t="s">
        <v>2</v>
      </c>
    </row>
    <row r="3" spans="1:5" ht="36.75" customHeight="1" x14ac:dyDescent="0.3">
      <c r="A3" s="3" t="s">
        <v>37</v>
      </c>
      <c r="B3" s="27"/>
      <c r="C3" s="27"/>
    </row>
    <row r="4" spans="1:5" ht="36.75" customHeight="1" x14ac:dyDescent="0.3">
      <c r="A4" s="3" t="s">
        <v>33</v>
      </c>
      <c r="B4" s="28"/>
      <c r="C4" s="72">
        <v>0</v>
      </c>
      <c r="D4" s="29"/>
    </row>
    <row r="5" spans="1:5" ht="30.75" customHeight="1" x14ac:dyDescent="0.3">
      <c r="A5" s="4" t="s">
        <v>36</v>
      </c>
      <c r="B5" s="28"/>
      <c r="C5" s="71">
        <f>C4*3.46%</f>
        <v>0</v>
      </c>
      <c r="D5" s="45"/>
    </row>
    <row r="6" spans="1:5" ht="33" x14ac:dyDescent="0.35">
      <c r="A6" s="5" t="s">
        <v>3</v>
      </c>
      <c r="B6" s="5"/>
      <c r="C6" s="24">
        <f>SUM(C4+C5)</f>
        <v>0</v>
      </c>
      <c r="E6" s="29"/>
    </row>
    <row r="11" spans="1:5" ht="16" thickBot="1" x14ac:dyDescent="0.25"/>
    <row r="12" spans="1:5" ht="96.5" customHeight="1" thickBot="1" x14ac:dyDescent="0.25">
      <c r="A12" s="9" t="s">
        <v>4</v>
      </c>
      <c r="B12" s="10" t="s">
        <v>71</v>
      </c>
      <c r="C12" s="11" t="s">
        <v>5</v>
      </c>
      <c r="D12" s="12" t="s">
        <v>72</v>
      </c>
      <c r="E12" s="12" t="s">
        <v>73</v>
      </c>
    </row>
    <row r="13" spans="1:5" ht="18" x14ac:dyDescent="0.2">
      <c r="A13" s="39" t="s">
        <v>69</v>
      </c>
      <c r="B13" s="41">
        <f>C4</f>
        <v>0</v>
      </c>
      <c r="C13" s="69">
        <f>'Of. Ultrassonografia Adulto'!J29</f>
        <v>0</v>
      </c>
      <c r="D13" s="42">
        <f>'Of. Ultrassonografia Adulto'!H29</f>
        <v>0</v>
      </c>
      <c r="E13" s="42">
        <f>'Of. Ultrassonografia Adulto'!I29</f>
        <v>0</v>
      </c>
    </row>
    <row r="14" spans="1:5" ht="19" thickBot="1" x14ac:dyDescent="0.25">
      <c r="A14" s="40" t="s">
        <v>70</v>
      </c>
      <c r="B14" s="43">
        <f>C5</f>
        <v>0</v>
      </c>
      <c r="C14" s="68">
        <f>'Of. Ultrassonografia Pediátrica'!J28</f>
        <v>0</v>
      </c>
      <c r="D14" s="44">
        <f>'Of. Ultrassonografia Pediátrica'!H28</f>
        <v>0</v>
      </c>
      <c r="E14" s="44">
        <f>'Of. Ultrassonografia Pediátrica'!I28</f>
        <v>0</v>
      </c>
    </row>
    <row r="15" spans="1:5" ht="26" thickBot="1" x14ac:dyDescent="0.3">
      <c r="A15" s="6" t="s">
        <v>6</v>
      </c>
      <c r="B15" s="7">
        <f>SUM(B13:B14)</f>
        <v>0</v>
      </c>
      <c r="C15" s="8">
        <f>SUM(C13:C14)</f>
        <v>0</v>
      </c>
      <c r="D15" s="8">
        <f>SUM(D13:D14)</f>
        <v>0</v>
      </c>
      <c r="E15" s="8">
        <f>SUM(E13:E14)</f>
        <v>0</v>
      </c>
    </row>
    <row r="17" spans="2:5" x14ac:dyDescent="0.2">
      <c r="C17" s="25"/>
      <c r="D17" s="25"/>
      <c r="E17" s="25"/>
    </row>
    <row r="19" spans="2:5" ht="16" x14ac:dyDescent="0.2">
      <c r="B19" s="31"/>
      <c r="C19" s="31"/>
    </row>
    <row r="20" spans="2:5" ht="16" x14ac:dyDescent="0.2">
      <c r="B20" s="31"/>
      <c r="C20" s="31"/>
    </row>
    <row r="21" spans="2:5" x14ac:dyDescent="0.2">
      <c r="B21" s="30"/>
      <c r="C21" s="30"/>
    </row>
  </sheetData>
  <sheetProtection password="87E1" sheet="1" objects="1" scenarios="1" selectLockedCells="1"/>
  <mergeCells count="1">
    <mergeCell ref="A1:C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9"/>
  <sheetViews>
    <sheetView topLeftCell="A2" zoomScale="80" zoomScaleNormal="80" workbookViewId="0">
      <selection activeCell="G3" sqref="G1:J1048576"/>
    </sheetView>
  </sheetViews>
  <sheetFormatPr baseColWidth="10" defaultColWidth="8.83203125" defaultRowHeight="15" x14ac:dyDescent="0.2"/>
  <cols>
    <col min="1" max="1" width="14.5" bestFit="1" customWidth="1"/>
    <col min="2" max="2" width="42.33203125" bestFit="1" customWidth="1"/>
    <col min="3" max="3" width="21.1640625" hidden="1" customWidth="1"/>
    <col min="4" max="4" width="21.5" customWidth="1"/>
    <col min="5" max="6" width="22.1640625" customWidth="1"/>
    <col min="7" max="9" width="20.5" hidden="1" customWidth="1"/>
    <col min="10" max="10" width="18.33203125" hidden="1" customWidth="1"/>
  </cols>
  <sheetData>
    <row r="1" spans="1:10" ht="13.75" hidden="1" customHeight="1" x14ac:dyDescent="0.2">
      <c r="A1" s="29">
        <f>'Oferta Total Ultrassonografia'!C4</f>
        <v>0</v>
      </c>
    </row>
    <row r="2" spans="1:10" ht="55.75" customHeight="1" thickBot="1" x14ac:dyDescent="0.25">
      <c r="A2" s="91" t="s">
        <v>67</v>
      </c>
      <c r="B2" s="92"/>
      <c r="C2" s="92"/>
      <c r="D2" s="92"/>
      <c r="E2" s="92"/>
      <c r="F2" s="92"/>
      <c r="G2" s="92"/>
      <c r="H2" s="92"/>
      <c r="I2" s="92"/>
      <c r="J2" s="92"/>
    </row>
    <row r="3" spans="1:10" ht="33" thickBot="1" x14ac:dyDescent="0.25">
      <c r="A3" s="37" t="s">
        <v>38</v>
      </c>
      <c r="B3" s="38" t="s">
        <v>39</v>
      </c>
      <c r="C3" s="38"/>
      <c r="D3" s="38" t="s">
        <v>75</v>
      </c>
      <c r="E3" s="38" t="s">
        <v>74</v>
      </c>
      <c r="F3" s="38" t="s">
        <v>76</v>
      </c>
      <c r="G3" s="52" t="s">
        <v>77</v>
      </c>
      <c r="H3" s="52" t="s">
        <v>72</v>
      </c>
      <c r="I3" s="52" t="s">
        <v>78</v>
      </c>
      <c r="J3" s="38" t="s">
        <v>40</v>
      </c>
    </row>
    <row r="4" spans="1:10" x14ac:dyDescent="0.2">
      <c r="A4" s="35" t="s">
        <v>8</v>
      </c>
      <c r="B4" s="35" t="s">
        <v>41</v>
      </c>
      <c r="C4" s="51">
        <v>0.1</v>
      </c>
      <c r="D4" s="34">
        <v>37.950000000000003</v>
      </c>
      <c r="E4" s="53">
        <v>37.950000000000003</v>
      </c>
      <c r="F4" s="36">
        <f t="shared" ref="F4:F28" si="0">SUM(D4+E4)</f>
        <v>75.900000000000006</v>
      </c>
      <c r="G4" s="35">
        <f>$A$1*C4</f>
        <v>0</v>
      </c>
      <c r="H4" s="36">
        <f>G4*D4</f>
        <v>0</v>
      </c>
      <c r="I4" s="36">
        <f>G4*E4</f>
        <v>0</v>
      </c>
      <c r="J4" s="36">
        <f>G4*F4</f>
        <v>0</v>
      </c>
    </row>
    <row r="5" spans="1:10" x14ac:dyDescent="0.2">
      <c r="A5" s="32" t="s">
        <v>9</v>
      </c>
      <c r="B5" s="32" t="s">
        <v>42</v>
      </c>
      <c r="C5" s="51">
        <v>0.11559999999999999</v>
      </c>
      <c r="D5" s="34">
        <v>24.2</v>
      </c>
      <c r="E5" s="54">
        <v>72.599999999999994</v>
      </c>
      <c r="F5" s="33">
        <f t="shared" si="0"/>
        <v>96.8</v>
      </c>
      <c r="G5" s="32">
        <f t="shared" ref="G5:G28" si="1">$A$1*C5</f>
        <v>0</v>
      </c>
      <c r="H5" s="36">
        <f t="shared" ref="H5:H28" si="2">G5*D5</f>
        <v>0</v>
      </c>
      <c r="I5" s="36">
        <f t="shared" ref="I5:I28" si="3">G5*E5</f>
        <v>0</v>
      </c>
      <c r="J5" s="33">
        <f t="shared" ref="J5:J28" si="4">G5*F5</f>
        <v>0</v>
      </c>
    </row>
    <row r="6" spans="1:10" x14ac:dyDescent="0.2">
      <c r="A6" s="32" t="s">
        <v>16</v>
      </c>
      <c r="B6" s="32" t="s">
        <v>43</v>
      </c>
      <c r="C6" s="51">
        <v>2.4E-2</v>
      </c>
      <c r="D6" s="34">
        <v>24.2</v>
      </c>
      <c r="E6" s="54">
        <v>24.2</v>
      </c>
      <c r="F6" s="33">
        <f t="shared" si="0"/>
        <v>48.4</v>
      </c>
      <c r="G6" s="32">
        <f t="shared" si="1"/>
        <v>0</v>
      </c>
      <c r="H6" s="36">
        <f t="shared" si="2"/>
        <v>0</v>
      </c>
      <c r="I6" s="36">
        <f t="shared" si="3"/>
        <v>0</v>
      </c>
      <c r="J6" s="33">
        <f t="shared" si="4"/>
        <v>0</v>
      </c>
    </row>
    <row r="7" spans="1:10" x14ac:dyDescent="0.2">
      <c r="A7" s="32" t="s">
        <v>17</v>
      </c>
      <c r="B7" s="32" t="s">
        <v>44</v>
      </c>
      <c r="C7" s="51">
        <v>3.2000000000000002E-3</v>
      </c>
      <c r="D7" s="34">
        <v>24.2</v>
      </c>
      <c r="E7" s="54">
        <v>24.2</v>
      </c>
      <c r="F7" s="33">
        <f t="shared" si="0"/>
        <v>48.4</v>
      </c>
      <c r="G7" s="32">
        <f t="shared" si="1"/>
        <v>0</v>
      </c>
      <c r="H7" s="36">
        <f t="shared" si="2"/>
        <v>0</v>
      </c>
      <c r="I7" s="36">
        <f t="shared" si="3"/>
        <v>0</v>
      </c>
      <c r="J7" s="33">
        <f t="shared" si="4"/>
        <v>0</v>
      </c>
    </row>
    <row r="8" spans="1:10" x14ac:dyDescent="0.2">
      <c r="A8" s="32" t="s">
        <v>10</v>
      </c>
      <c r="B8" s="32" t="s">
        <v>45</v>
      </c>
      <c r="C8" s="51">
        <v>5.2600000000000001E-2</v>
      </c>
      <c r="D8" s="34">
        <v>24.2</v>
      </c>
      <c r="E8" s="54">
        <v>24.2</v>
      </c>
      <c r="F8" s="33">
        <f t="shared" si="0"/>
        <v>48.4</v>
      </c>
      <c r="G8" s="32">
        <f t="shared" si="1"/>
        <v>0</v>
      </c>
      <c r="H8" s="36">
        <f t="shared" si="2"/>
        <v>0</v>
      </c>
      <c r="I8" s="36">
        <f t="shared" si="3"/>
        <v>0</v>
      </c>
      <c r="J8" s="33">
        <f t="shared" si="4"/>
        <v>0</v>
      </c>
    </row>
    <row r="9" spans="1:10" x14ac:dyDescent="0.2">
      <c r="A9" s="32" t="s">
        <v>11</v>
      </c>
      <c r="B9" s="32" t="s">
        <v>46</v>
      </c>
      <c r="C9" s="51">
        <v>0.2964</v>
      </c>
      <c r="D9" s="34">
        <v>24.2</v>
      </c>
      <c r="E9" s="54">
        <v>24.2</v>
      </c>
      <c r="F9" s="33">
        <f t="shared" si="0"/>
        <v>48.4</v>
      </c>
      <c r="G9" s="32">
        <f t="shared" si="1"/>
        <v>0</v>
      </c>
      <c r="H9" s="36">
        <f t="shared" si="2"/>
        <v>0</v>
      </c>
      <c r="I9" s="36">
        <f t="shared" si="3"/>
        <v>0</v>
      </c>
      <c r="J9" s="33">
        <f t="shared" si="4"/>
        <v>0</v>
      </c>
    </row>
    <row r="10" spans="1:10" x14ac:dyDescent="0.2">
      <c r="A10" s="32" t="s">
        <v>12</v>
      </c>
      <c r="B10" s="32" t="s">
        <v>47</v>
      </c>
      <c r="C10" s="51">
        <v>9.2200000000000004E-2</v>
      </c>
      <c r="D10" s="34">
        <v>24.2</v>
      </c>
      <c r="E10" s="54">
        <v>24.2</v>
      </c>
      <c r="F10" s="33">
        <f t="shared" si="0"/>
        <v>48.4</v>
      </c>
      <c r="G10" s="32">
        <f t="shared" si="1"/>
        <v>0</v>
      </c>
      <c r="H10" s="36">
        <f t="shared" si="2"/>
        <v>0</v>
      </c>
      <c r="I10" s="36">
        <f t="shared" si="3"/>
        <v>0</v>
      </c>
      <c r="J10" s="33">
        <f t="shared" si="4"/>
        <v>0</v>
      </c>
    </row>
    <row r="11" spans="1:10" x14ac:dyDescent="0.2">
      <c r="A11" s="32" t="s">
        <v>7</v>
      </c>
      <c r="B11" s="32" t="s">
        <v>48</v>
      </c>
      <c r="C11" s="51">
        <v>4.4200000000000003E-2</v>
      </c>
      <c r="D11" s="34">
        <v>24.2</v>
      </c>
      <c r="E11" s="54">
        <v>24.2</v>
      </c>
      <c r="F11" s="33">
        <f t="shared" si="0"/>
        <v>48.4</v>
      </c>
      <c r="G11" s="32">
        <f t="shared" si="1"/>
        <v>0</v>
      </c>
      <c r="H11" s="36">
        <f t="shared" si="2"/>
        <v>0</v>
      </c>
      <c r="I11" s="36">
        <f t="shared" si="3"/>
        <v>0</v>
      </c>
      <c r="J11" s="33">
        <f t="shared" si="4"/>
        <v>0</v>
      </c>
    </row>
    <row r="12" spans="1:10" x14ac:dyDescent="0.2">
      <c r="A12" s="32" t="s">
        <v>13</v>
      </c>
      <c r="B12" s="32" t="s">
        <v>49</v>
      </c>
      <c r="C12" s="51">
        <v>0.18229999999999999</v>
      </c>
      <c r="D12" s="34">
        <v>24.2</v>
      </c>
      <c r="E12" s="54">
        <v>24.2</v>
      </c>
      <c r="F12" s="33">
        <f t="shared" si="0"/>
        <v>48.4</v>
      </c>
      <c r="G12" s="32">
        <f t="shared" si="1"/>
        <v>0</v>
      </c>
      <c r="H12" s="36">
        <f t="shared" si="2"/>
        <v>0</v>
      </c>
      <c r="I12" s="36">
        <f t="shared" si="3"/>
        <v>0</v>
      </c>
      <c r="J12" s="33">
        <f t="shared" si="4"/>
        <v>0</v>
      </c>
    </row>
    <row r="13" spans="1:10" x14ac:dyDescent="0.2">
      <c r="A13" s="32" t="s">
        <v>11</v>
      </c>
      <c r="B13" s="32" t="s">
        <v>50</v>
      </c>
      <c r="C13" s="51">
        <v>2.4299999999999999E-2</v>
      </c>
      <c r="D13" s="34">
        <v>24.2</v>
      </c>
      <c r="E13" s="54">
        <v>24.2</v>
      </c>
      <c r="F13" s="33">
        <f t="shared" si="0"/>
        <v>48.4</v>
      </c>
      <c r="G13" s="32">
        <f t="shared" si="1"/>
        <v>0</v>
      </c>
      <c r="H13" s="36">
        <f t="shared" si="2"/>
        <v>0</v>
      </c>
      <c r="I13" s="36">
        <f t="shared" si="3"/>
        <v>0</v>
      </c>
      <c r="J13" s="33">
        <f t="shared" si="4"/>
        <v>0</v>
      </c>
    </row>
    <row r="14" spans="1:10" x14ac:dyDescent="0.2">
      <c r="A14" s="32" t="s">
        <v>8</v>
      </c>
      <c r="B14" s="32" t="s">
        <v>51</v>
      </c>
      <c r="C14" s="51">
        <v>1.6500000000000001E-2</v>
      </c>
      <c r="D14" s="34">
        <v>24.2</v>
      </c>
      <c r="E14" s="54">
        <v>72.599999999999994</v>
      </c>
      <c r="F14" s="33">
        <f t="shared" si="0"/>
        <v>96.8</v>
      </c>
      <c r="G14" s="32">
        <f t="shared" si="1"/>
        <v>0</v>
      </c>
      <c r="H14" s="36">
        <f t="shared" si="2"/>
        <v>0</v>
      </c>
      <c r="I14" s="36">
        <f t="shared" si="3"/>
        <v>0</v>
      </c>
      <c r="J14" s="33">
        <f t="shared" si="4"/>
        <v>0</v>
      </c>
    </row>
    <row r="15" spans="1:10" x14ac:dyDescent="0.2">
      <c r="A15" s="32" t="s">
        <v>11</v>
      </c>
      <c r="B15" s="32" t="s">
        <v>52</v>
      </c>
      <c r="C15" s="51">
        <v>1.01E-2</v>
      </c>
      <c r="D15" s="34">
        <v>24.2</v>
      </c>
      <c r="E15" s="54">
        <v>24.2</v>
      </c>
      <c r="F15" s="33">
        <f t="shared" si="0"/>
        <v>48.4</v>
      </c>
      <c r="G15" s="32">
        <f t="shared" si="1"/>
        <v>0</v>
      </c>
      <c r="H15" s="36">
        <f t="shared" si="2"/>
        <v>0</v>
      </c>
      <c r="I15" s="36">
        <f t="shared" si="3"/>
        <v>0</v>
      </c>
      <c r="J15" s="33">
        <f t="shared" si="4"/>
        <v>0</v>
      </c>
    </row>
    <row r="16" spans="1:10" x14ac:dyDescent="0.2">
      <c r="A16" s="32" t="s">
        <v>14</v>
      </c>
      <c r="B16" s="32" t="s">
        <v>53</v>
      </c>
      <c r="C16" s="51">
        <v>1.3299999999999999E-2</v>
      </c>
      <c r="D16" s="34">
        <v>24.2</v>
      </c>
      <c r="E16" s="54">
        <v>24.2</v>
      </c>
      <c r="F16" s="33">
        <f t="shared" si="0"/>
        <v>48.4</v>
      </c>
      <c r="G16" s="32">
        <f t="shared" si="1"/>
        <v>0</v>
      </c>
      <c r="H16" s="36">
        <f t="shared" si="2"/>
        <v>0</v>
      </c>
      <c r="I16" s="36">
        <f t="shared" si="3"/>
        <v>0</v>
      </c>
      <c r="J16" s="33">
        <f t="shared" si="4"/>
        <v>0</v>
      </c>
    </row>
    <row r="17" spans="1:10" x14ac:dyDescent="0.2">
      <c r="A17" s="32" t="s">
        <v>15</v>
      </c>
      <c r="B17" s="32" t="s">
        <v>54</v>
      </c>
      <c r="C17" s="51">
        <v>5.9999999999999995E-4</v>
      </c>
      <c r="D17" s="34">
        <v>24.2</v>
      </c>
      <c r="E17" s="54">
        <v>24.2</v>
      </c>
      <c r="F17" s="33">
        <f t="shared" si="0"/>
        <v>48.4</v>
      </c>
      <c r="G17" s="32">
        <f t="shared" si="1"/>
        <v>0</v>
      </c>
      <c r="H17" s="36">
        <f t="shared" si="2"/>
        <v>0</v>
      </c>
      <c r="I17" s="36">
        <f t="shared" si="3"/>
        <v>0</v>
      </c>
      <c r="J17" s="33">
        <f t="shared" si="4"/>
        <v>0</v>
      </c>
    </row>
    <row r="18" spans="1:10" x14ac:dyDescent="0.2">
      <c r="A18" s="32" t="s">
        <v>11</v>
      </c>
      <c r="B18" s="32" t="s">
        <v>55</v>
      </c>
      <c r="C18" s="51">
        <v>2.9999999999999997E-4</v>
      </c>
      <c r="D18" s="34">
        <v>24.2</v>
      </c>
      <c r="E18" s="54">
        <v>24.2</v>
      </c>
      <c r="F18" s="33">
        <f t="shared" si="0"/>
        <v>48.4</v>
      </c>
      <c r="G18" s="32">
        <f t="shared" si="1"/>
        <v>0</v>
      </c>
      <c r="H18" s="36">
        <f t="shared" si="2"/>
        <v>0</v>
      </c>
      <c r="I18" s="36">
        <f t="shared" si="3"/>
        <v>0</v>
      </c>
      <c r="J18" s="33">
        <f t="shared" si="4"/>
        <v>0</v>
      </c>
    </row>
    <row r="19" spans="1:10" x14ac:dyDescent="0.2">
      <c r="A19" s="32" t="s">
        <v>15</v>
      </c>
      <c r="B19" s="32" t="s">
        <v>56</v>
      </c>
      <c r="C19" s="51">
        <v>8.0999999999999996E-3</v>
      </c>
      <c r="D19" s="34">
        <v>24.2</v>
      </c>
      <c r="E19" s="54">
        <v>24.2</v>
      </c>
      <c r="F19" s="33">
        <f t="shared" si="0"/>
        <v>48.4</v>
      </c>
      <c r="G19" s="32">
        <f t="shared" si="1"/>
        <v>0</v>
      </c>
      <c r="H19" s="36">
        <f t="shared" si="2"/>
        <v>0</v>
      </c>
      <c r="I19" s="36">
        <f t="shared" si="3"/>
        <v>0</v>
      </c>
      <c r="J19" s="33">
        <f t="shared" si="4"/>
        <v>0</v>
      </c>
    </row>
    <row r="20" spans="1:10" x14ac:dyDescent="0.2">
      <c r="A20" s="32" t="s">
        <v>11</v>
      </c>
      <c r="B20" s="32" t="s">
        <v>57</v>
      </c>
      <c r="C20" s="51">
        <v>8.9999999999999998E-4</v>
      </c>
      <c r="D20" s="34">
        <v>24.2</v>
      </c>
      <c r="E20" s="54">
        <v>24.2</v>
      </c>
      <c r="F20" s="33">
        <f t="shared" si="0"/>
        <v>48.4</v>
      </c>
      <c r="G20" s="32">
        <f t="shared" si="1"/>
        <v>0</v>
      </c>
      <c r="H20" s="36">
        <f t="shared" si="2"/>
        <v>0</v>
      </c>
      <c r="I20" s="36">
        <f t="shared" si="3"/>
        <v>0</v>
      </c>
      <c r="J20" s="33">
        <f t="shared" si="4"/>
        <v>0</v>
      </c>
    </row>
    <row r="21" spans="1:10" x14ac:dyDescent="0.2">
      <c r="A21" s="32" t="s">
        <v>11</v>
      </c>
      <c r="B21" s="32" t="s">
        <v>58</v>
      </c>
      <c r="C21" s="51">
        <v>5.9999999999999995E-4</v>
      </c>
      <c r="D21" s="34">
        <v>24.2</v>
      </c>
      <c r="E21" s="54">
        <v>24.2</v>
      </c>
      <c r="F21" s="33">
        <f t="shared" si="0"/>
        <v>48.4</v>
      </c>
      <c r="G21" s="32">
        <f t="shared" si="1"/>
        <v>0</v>
      </c>
      <c r="H21" s="36">
        <f t="shared" si="2"/>
        <v>0</v>
      </c>
      <c r="I21" s="36">
        <f t="shared" si="3"/>
        <v>0</v>
      </c>
      <c r="J21" s="33">
        <f t="shared" si="4"/>
        <v>0</v>
      </c>
    </row>
    <row r="22" spans="1:10" x14ac:dyDescent="0.2">
      <c r="A22" s="32" t="s">
        <v>11</v>
      </c>
      <c r="B22" s="32" t="s">
        <v>59</v>
      </c>
      <c r="C22" s="51">
        <v>1.4E-3</v>
      </c>
      <c r="D22" s="34">
        <v>24.2</v>
      </c>
      <c r="E22" s="54">
        <v>24.2</v>
      </c>
      <c r="F22" s="33">
        <f t="shared" si="0"/>
        <v>48.4</v>
      </c>
      <c r="G22" s="32">
        <f t="shared" si="1"/>
        <v>0</v>
      </c>
      <c r="H22" s="36">
        <f t="shared" si="2"/>
        <v>0</v>
      </c>
      <c r="I22" s="36">
        <f t="shared" si="3"/>
        <v>0</v>
      </c>
      <c r="J22" s="33">
        <f t="shared" si="4"/>
        <v>0</v>
      </c>
    </row>
    <row r="23" spans="1:10" x14ac:dyDescent="0.2">
      <c r="A23" s="46" t="s">
        <v>11</v>
      </c>
      <c r="B23" s="46" t="s">
        <v>60</v>
      </c>
      <c r="C23" s="51">
        <v>8.9999999999999998E-4</v>
      </c>
      <c r="D23" s="34">
        <v>24.2</v>
      </c>
      <c r="E23" s="54">
        <v>24.2</v>
      </c>
      <c r="F23" s="33">
        <f t="shared" si="0"/>
        <v>48.4</v>
      </c>
      <c r="G23" s="32">
        <f t="shared" si="1"/>
        <v>0</v>
      </c>
      <c r="H23" s="36">
        <f t="shared" si="2"/>
        <v>0</v>
      </c>
      <c r="I23" s="36">
        <f t="shared" si="3"/>
        <v>0</v>
      </c>
      <c r="J23" s="33">
        <f t="shared" si="4"/>
        <v>0</v>
      </c>
    </row>
    <row r="24" spans="1:10" x14ac:dyDescent="0.2">
      <c r="A24" s="32" t="s">
        <v>11</v>
      </c>
      <c r="B24" s="32" t="s">
        <v>61</v>
      </c>
      <c r="C24" s="51">
        <v>2.9999999999999997E-4</v>
      </c>
      <c r="D24" s="34">
        <v>24.2</v>
      </c>
      <c r="E24" s="54">
        <v>24.2</v>
      </c>
      <c r="F24" s="33">
        <f t="shared" si="0"/>
        <v>48.4</v>
      </c>
      <c r="G24" s="32">
        <f t="shared" si="1"/>
        <v>0</v>
      </c>
      <c r="H24" s="36">
        <f t="shared" si="2"/>
        <v>0</v>
      </c>
      <c r="I24" s="36">
        <f t="shared" si="3"/>
        <v>0</v>
      </c>
      <c r="J24" s="33">
        <f t="shared" si="4"/>
        <v>0</v>
      </c>
    </row>
    <row r="25" spans="1:10" x14ac:dyDescent="0.2">
      <c r="A25" s="32" t="s">
        <v>11</v>
      </c>
      <c r="B25" s="32" t="s">
        <v>62</v>
      </c>
      <c r="C25" s="51">
        <v>8.9999999999999998E-4</v>
      </c>
      <c r="D25" s="34">
        <v>24.2</v>
      </c>
      <c r="E25" s="54">
        <v>24.2</v>
      </c>
      <c r="F25" s="33">
        <f t="shared" si="0"/>
        <v>48.4</v>
      </c>
      <c r="G25" s="32">
        <f t="shared" si="1"/>
        <v>0</v>
      </c>
      <c r="H25" s="36">
        <f t="shared" si="2"/>
        <v>0</v>
      </c>
      <c r="I25" s="36">
        <f t="shared" si="3"/>
        <v>0</v>
      </c>
      <c r="J25" s="33">
        <f t="shared" si="4"/>
        <v>0</v>
      </c>
    </row>
    <row r="26" spans="1:10" x14ac:dyDescent="0.2">
      <c r="A26" s="32" t="s">
        <v>9</v>
      </c>
      <c r="B26" s="32" t="s">
        <v>63</v>
      </c>
      <c r="C26" s="51">
        <v>2.5999999999999999E-3</v>
      </c>
      <c r="D26" s="34">
        <v>24.2</v>
      </c>
      <c r="E26" s="54">
        <v>24.2</v>
      </c>
      <c r="F26" s="33">
        <f t="shared" si="0"/>
        <v>48.4</v>
      </c>
      <c r="G26" s="32">
        <f t="shared" si="1"/>
        <v>0</v>
      </c>
      <c r="H26" s="36">
        <f t="shared" si="2"/>
        <v>0</v>
      </c>
      <c r="I26" s="36">
        <f t="shared" si="3"/>
        <v>0</v>
      </c>
      <c r="J26" s="33">
        <f t="shared" si="4"/>
        <v>0</v>
      </c>
    </row>
    <row r="27" spans="1:10" x14ac:dyDescent="0.2">
      <c r="A27" s="32" t="s">
        <v>64</v>
      </c>
      <c r="B27" s="32" t="s">
        <v>65</v>
      </c>
      <c r="C27" s="51">
        <v>8.3999999999999995E-3</v>
      </c>
      <c r="D27" s="34">
        <v>24.2</v>
      </c>
      <c r="E27" s="54">
        <v>24.2</v>
      </c>
      <c r="F27" s="33">
        <f t="shared" si="0"/>
        <v>48.4</v>
      </c>
      <c r="G27" s="32">
        <f t="shared" si="1"/>
        <v>0</v>
      </c>
      <c r="H27" s="36">
        <f t="shared" si="2"/>
        <v>0</v>
      </c>
      <c r="I27" s="36">
        <f t="shared" si="3"/>
        <v>0</v>
      </c>
      <c r="J27" s="33">
        <f t="shared" si="4"/>
        <v>0</v>
      </c>
    </row>
    <row r="28" spans="1:10" ht="16" thickBot="1" x14ac:dyDescent="0.25">
      <c r="A28" s="32" t="s">
        <v>11</v>
      </c>
      <c r="B28" s="32" t="s">
        <v>66</v>
      </c>
      <c r="C28" s="51">
        <v>2.9999999999999997E-4</v>
      </c>
      <c r="D28" s="34">
        <v>24.2</v>
      </c>
      <c r="E28" s="54">
        <v>24.2</v>
      </c>
      <c r="F28" s="33">
        <f t="shared" si="0"/>
        <v>48.4</v>
      </c>
      <c r="G28" s="55">
        <f t="shared" si="1"/>
        <v>0</v>
      </c>
      <c r="H28" s="56">
        <f t="shared" si="2"/>
        <v>0</v>
      </c>
      <c r="I28" s="56">
        <f t="shared" si="3"/>
        <v>0</v>
      </c>
      <c r="J28" s="57">
        <f t="shared" si="4"/>
        <v>0</v>
      </c>
    </row>
    <row r="29" spans="1:10" ht="16" thickBot="1" x14ac:dyDescent="0.25">
      <c r="C29" s="45"/>
      <c r="G29" s="59">
        <f>SUM(G4:G28)</f>
        <v>0</v>
      </c>
      <c r="H29" s="60">
        <f>SUM(H4:H28)</f>
        <v>0</v>
      </c>
      <c r="I29" s="60">
        <f>SUM(I4:I28)</f>
        <v>0</v>
      </c>
      <c r="J29" s="58">
        <f>SUM(J4:J28)</f>
        <v>0</v>
      </c>
    </row>
  </sheetData>
  <sheetProtection password="87E1" sheet="1" objects="1" scenarios="1"/>
  <mergeCells count="1">
    <mergeCell ref="A2:J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8"/>
  <sheetViews>
    <sheetView tabSelected="1" topLeftCell="A2" zoomScale="80" zoomScaleNormal="80" workbookViewId="0">
      <selection activeCell="A2" sqref="A2:J2"/>
    </sheetView>
  </sheetViews>
  <sheetFormatPr baseColWidth="10" defaultColWidth="8.83203125" defaultRowHeight="15" x14ac:dyDescent="0.2"/>
  <cols>
    <col min="1" max="1" width="20.5" customWidth="1"/>
    <col min="2" max="2" width="42.33203125" bestFit="1" customWidth="1"/>
    <col min="3" max="3" width="24" hidden="1" customWidth="1"/>
    <col min="4" max="4" width="21.5" customWidth="1"/>
    <col min="5" max="5" width="20.6640625" customWidth="1"/>
    <col min="6" max="6" width="22.1640625" customWidth="1"/>
    <col min="7" max="10" width="22.1640625" hidden="1" customWidth="1"/>
  </cols>
  <sheetData>
    <row r="1" spans="1:10" ht="16" thickBot="1" x14ac:dyDescent="0.25">
      <c r="A1" s="29">
        <f>'Oferta Total Ultrassonografia'!C5</f>
        <v>0</v>
      </c>
      <c r="B1" s="29">
        <f>'Oferta Total Ultrassonografia'!C5</f>
        <v>0</v>
      </c>
    </row>
    <row r="2" spans="1:10" ht="55.75" customHeight="1" thickBot="1" x14ac:dyDescent="0.25">
      <c r="A2" s="93" t="s">
        <v>68</v>
      </c>
      <c r="B2" s="94"/>
      <c r="C2" s="94"/>
      <c r="D2" s="94"/>
      <c r="E2" s="94"/>
      <c r="F2" s="94"/>
      <c r="G2" s="94"/>
      <c r="H2" s="94"/>
      <c r="I2" s="94"/>
      <c r="J2" s="95"/>
    </row>
    <row r="3" spans="1:10" ht="33" thickBot="1" x14ac:dyDescent="0.25">
      <c r="A3" s="37" t="s">
        <v>38</v>
      </c>
      <c r="B3" s="38" t="s">
        <v>39</v>
      </c>
      <c r="C3" s="38"/>
      <c r="D3" s="38" t="s">
        <v>79</v>
      </c>
      <c r="E3" s="38" t="s">
        <v>74</v>
      </c>
      <c r="F3" s="38" t="s">
        <v>76</v>
      </c>
      <c r="G3" s="38" t="s">
        <v>77</v>
      </c>
      <c r="H3" s="38" t="s">
        <v>72</v>
      </c>
      <c r="I3" s="38" t="s">
        <v>80</v>
      </c>
      <c r="J3" s="38" t="s">
        <v>40</v>
      </c>
    </row>
    <row r="4" spans="1:10" x14ac:dyDescent="0.2">
      <c r="A4" s="35" t="s">
        <v>8</v>
      </c>
      <c r="B4" s="35" t="s">
        <v>41</v>
      </c>
      <c r="C4" s="50">
        <v>0</v>
      </c>
      <c r="D4" s="34">
        <v>37.950000000000003</v>
      </c>
      <c r="E4" s="47">
        <v>37.950000000000003</v>
      </c>
      <c r="F4" s="47">
        <f>D4+E4</f>
        <v>75.900000000000006</v>
      </c>
      <c r="G4" s="70">
        <v>0</v>
      </c>
      <c r="H4" s="47">
        <v>0</v>
      </c>
      <c r="I4" s="47">
        <f>G4*E4</f>
        <v>0</v>
      </c>
      <c r="J4" s="48">
        <f>SUM(H4+I4)</f>
        <v>0</v>
      </c>
    </row>
    <row r="5" spans="1:10" x14ac:dyDescent="0.2">
      <c r="A5" s="35" t="s">
        <v>82</v>
      </c>
      <c r="B5" s="35" t="s">
        <v>81</v>
      </c>
      <c r="C5" s="50">
        <v>0.90410000000000001</v>
      </c>
      <c r="D5" s="34">
        <v>24.2</v>
      </c>
      <c r="E5" s="47">
        <f>D5+100%*(D7)</f>
        <v>48.4</v>
      </c>
      <c r="F5" s="47">
        <f>D5+E5</f>
        <v>72.599999999999994</v>
      </c>
      <c r="G5" s="70">
        <f>B1*C5</f>
        <v>0</v>
      </c>
      <c r="H5" s="47">
        <f>G5*D5</f>
        <v>0</v>
      </c>
      <c r="I5" s="47">
        <f>G5*E5</f>
        <v>0</v>
      </c>
      <c r="J5" s="48">
        <f t="shared" ref="J5:J27" si="0">SUM(H5+I5)</f>
        <v>0</v>
      </c>
    </row>
    <row r="6" spans="1:10" x14ac:dyDescent="0.2">
      <c r="A6" s="32" t="s">
        <v>9</v>
      </c>
      <c r="B6" s="62" t="s">
        <v>42</v>
      </c>
      <c r="C6" s="50">
        <v>4.9000000000000002E-2</v>
      </c>
      <c r="D6" s="34">
        <v>24.2</v>
      </c>
      <c r="E6" s="49">
        <v>72.599999999999994</v>
      </c>
      <c r="F6" s="47">
        <f t="shared" ref="F6:F27" si="1">D6+E6</f>
        <v>96.8</v>
      </c>
      <c r="G6" s="70">
        <f>B1*C6</f>
        <v>0</v>
      </c>
      <c r="H6" s="47">
        <f>G6*D6</f>
        <v>0</v>
      </c>
      <c r="I6" s="47">
        <f>G6*E6</f>
        <v>0</v>
      </c>
      <c r="J6" s="48">
        <f t="shared" si="0"/>
        <v>0</v>
      </c>
    </row>
    <row r="7" spans="1:10" x14ac:dyDescent="0.2">
      <c r="A7" s="32" t="s">
        <v>10</v>
      </c>
      <c r="B7" s="32" t="s">
        <v>45</v>
      </c>
      <c r="C7" s="50"/>
      <c r="D7" s="34">
        <v>24.2</v>
      </c>
      <c r="E7" s="49">
        <f>D7+100%*(D7)</f>
        <v>48.4</v>
      </c>
      <c r="F7" s="47">
        <f t="shared" si="1"/>
        <v>72.599999999999994</v>
      </c>
      <c r="G7" s="70">
        <f t="shared" ref="G7:G27" si="2">$A$1*C7</f>
        <v>0</v>
      </c>
      <c r="H7" s="47">
        <f t="shared" ref="H7:H27" si="3">D7*G7</f>
        <v>0</v>
      </c>
      <c r="I7" s="47">
        <f t="shared" ref="I7:I27" si="4">E7*G7</f>
        <v>0</v>
      </c>
      <c r="J7" s="48">
        <f t="shared" si="0"/>
        <v>0</v>
      </c>
    </row>
    <row r="8" spans="1:10" x14ac:dyDescent="0.2">
      <c r="A8" s="32" t="s">
        <v>11</v>
      </c>
      <c r="B8" s="32" t="s">
        <v>46</v>
      </c>
      <c r="C8" s="50"/>
      <c r="D8" s="34">
        <v>24.2</v>
      </c>
      <c r="E8" s="49">
        <f t="shared" ref="E8:E11" si="5">D8+100%*(D8)</f>
        <v>48.4</v>
      </c>
      <c r="F8" s="47">
        <f t="shared" si="1"/>
        <v>72.599999999999994</v>
      </c>
      <c r="G8" s="70">
        <f t="shared" si="2"/>
        <v>0</v>
      </c>
      <c r="H8" s="47">
        <f t="shared" si="3"/>
        <v>0</v>
      </c>
      <c r="I8" s="47">
        <f t="shared" si="4"/>
        <v>0</v>
      </c>
      <c r="J8" s="48">
        <f t="shared" si="0"/>
        <v>0</v>
      </c>
    </row>
    <row r="9" spans="1:10" x14ac:dyDescent="0.2">
      <c r="A9" s="32" t="s">
        <v>12</v>
      </c>
      <c r="B9" s="32" t="s">
        <v>47</v>
      </c>
      <c r="C9" s="50"/>
      <c r="D9" s="34">
        <v>24.2</v>
      </c>
      <c r="E9" s="49">
        <f t="shared" si="5"/>
        <v>48.4</v>
      </c>
      <c r="F9" s="47">
        <f t="shared" si="1"/>
        <v>72.599999999999994</v>
      </c>
      <c r="G9" s="70">
        <f t="shared" si="2"/>
        <v>0</v>
      </c>
      <c r="H9" s="47">
        <f t="shared" si="3"/>
        <v>0</v>
      </c>
      <c r="I9" s="47">
        <f t="shared" si="4"/>
        <v>0</v>
      </c>
      <c r="J9" s="48">
        <f t="shared" si="0"/>
        <v>0</v>
      </c>
    </row>
    <row r="10" spans="1:10" x14ac:dyDescent="0.2">
      <c r="A10" s="32" t="s">
        <v>7</v>
      </c>
      <c r="B10" s="32" t="s">
        <v>48</v>
      </c>
      <c r="C10" s="50"/>
      <c r="D10" s="34">
        <v>24.2</v>
      </c>
      <c r="E10" s="49">
        <f t="shared" si="5"/>
        <v>48.4</v>
      </c>
      <c r="F10" s="47">
        <f t="shared" si="1"/>
        <v>72.599999999999994</v>
      </c>
      <c r="G10" s="70">
        <f t="shared" si="2"/>
        <v>0</v>
      </c>
      <c r="H10" s="47">
        <f t="shared" si="3"/>
        <v>0</v>
      </c>
      <c r="I10" s="47">
        <f t="shared" si="4"/>
        <v>0</v>
      </c>
      <c r="J10" s="48">
        <f t="shared" si="0"/>
        <v>0</v>
      </c>
    </row>
    <row r="11" spans="1:10" x14ac:dyDescent="0.2">
      <c r="A11" s="46" t="s">
        <v>13</v>
      </c>
      <c r="B11" s="46" t="s">
        <v>49</v>
      </c>
      <c r="C11" s="50"/>
      <c r="D11" s="34">
        <v>24.2</v>
      </c>
      <c r="E11" s="49">
        <f t="shared" si="5"/>
        <v>48.4</v>
      </c>
      <c r="F11" s="47">
        <f t="shared" si="1"/>
        <v>72.599999999999994</v>
      </c>
      <c r="G11" s="70">
        <f t="shared" si="2"/>
        <v>0</v>
      </c>
      <c r="H11" s="47">
        <f t="shared" si="3"/>
        <v>0</v>
      </c>
      <c r="I11" s="47">
        <f t="shared" si="4"/>
        <v>0</v>
      </c>
      <c r="J11" s="48">
        <f t="shared" si="0"/>
        <v>0</v>
      </c>
    </row>
    <row r="12" spans="1:10" x14ac:dyDescent="0.2">
      <c r="A12" s="32" t="s">
        <v>11</v>
      </c>
      <c r="B12" s="32" t="s">
        <v>50</v>
      </c>
      <c r="C12" s="50"/>
      <c r="D12" s="34">
        <v>24.2</v>
      </c>
      <c r="E12" s="49">
        <f>D12+100%*(D12)</f>
        <v>48.4</v>
      </c>
      <c r="F12" s="47">
        <f t="shared" si="1"/>
        <v>72.599999999999994</v>
      </c>
      <c r="G12" s="70">
        <f t="shared" si="2"/>
        <v>0</v>
      </c>
      <c r="H12" s="47">
        <f t="shared" si="3"/>
        <v>0</v>
      </c>
      <c r="I12" s="47">
        <f t="shared" si="4"/>
        <v>0</v>
      </c>
      <c r="J12" s="48">
        <f t="shared" si="0"/>
        <v>0</v>
      </c>
    </row>
    <row r="13" spans="1:10" x14ac:dyDescent="0.2">
      <c r="A13" s="32" t="s">
        <v>8</v>
      </c>
      <c r="B13" s="32" t="s">
        <v>51</v>
      </c>
      <c r="C13" s="50">
        <v>4.9000000000000002E-2</v>
      </c>
      <c r="D13" s="34">
        <v>24.2</v>
      </c>
      <c r="E13" s="49">
        <v>72.599999999999994</v>
      </c>
      <c r="F13" s="47">
        <f t="shared" si="1"/>
        <v>96.8</v>
      </c>
      <c r="G13" s="70">
        <f>B1*C13</f>
        <v>0</v>
      </c>
      <c r="H13" s="47">
        <f t="shared" si="3"/>
        <v>0</v>
      </c>
      <c r="I13" s="47">
        <f t="shared" si="4"/>
        <v>0</v>
      </c>
      <c r="J13" s="48">
        <f t="shared" si="0"/>
        <v>0</v>
      </c>
    </row>
    <row r="14" spans="1:10" x14ac:dyDescent="0.2">
      <c r="A14" s="32" t="s">
        <v>11</v>
      </c>
      <c r="B14" s="32" t="s">
        <v>52</v>
      </c>
      <c r="C14" s="50"/>
      <c r="D14" s="34">
        <v>24.2</v>
      </c>
      <c r="E14" s="34">
        <f>D14+100%*(D12)</f>
        <v>48.4</v>
      </c>
      <c r="F14" s="47">
        <f t="shared" si="1"/>
        <v>72.599999999999994</v>
      </c>
      <c r="G14" s="70">
        <f t="shared" si="2"/>
        <v>0</v>
      </c>
      <c r="H14" s="47">
        <f t="shared" si="3"/>
        <v>0</v>
      </c>
      <c r="I14" s="47">
        <f t="shared" si="4"/>
        <v>0</v>
      </c>
      <c r="J14" s="48">
        <f t="shared" si="0"/>
        <v>0</v>
      </c>
    </row>
    <row r="15" spans="1:10" x14ac:dyDescent="0.2">
      <c r="A15" s="32" t="s">
        <v>14</v>
      </c>
      <c r="B15" s="32" t="s">
        <v>53</v>
      </c>
      <c r="C15" s="50"/>
      <c r="D15" s="34">
        <v>24.2</v>
      </c>
      <c r="E15" s="34">
        <f t="shared" ref="E15:E27" si="6">D15+100%*(D13)</f>
        <v>48.4</v>
      </c>
      <c r="F15" s="47">
        <f t="shared" si="1"/>
        <v>72.599999999999994</v>
      </c>
      <c r="G15" s="70">
        <f t="shared" si="2"/>
        <v>0</v>
      </c>
      <c r="H15" s="47">
        <f t="shared" si="3"/>
        <v>0</v>
      </c>
      <c r="I15" s="47">
        <f t="shared" si="4"/>
        <v>0</v>
      </c>
      <c r="J15" s="48">
        <f t="shared" si="0"/>
        <v>0</v>
      </c>
    </row>
    <row r="16" spans="1:10" x14ac:dyDescent="0.2">
      <c r="A16" s="32" t="s">
        <v>15</v>
      </c>
      <c r="B16" s="32" t="s">
        <v>54</v>
      </c>
      <c r="C16" s="50"/>
      <c r="D16" s="34">
        <v>24.2</v>
      </c>
      <c r="E16" s="34">
        <f t="shared" si="6"/>
        <v>48.4</v>
      </c>
      <c r="F16" s="47">
        <f t="shared" si="1"/>
        <v>72.599999999999994</v>
      </c>
      <c r="G16" s="70">
        <f t="shared" si="2"/>
        <v>0</v>
      </c>
      <c r="H16" s="47">
        <f t="shared" si="3"/>
        <v>0</v>
      </c>
      <c r="I16" s="47">
        <f t="shared" si="4"/>
        <v>0</v>
      </c>
      <c r="J16" s="48">
        <f t="shared" si="0"/>
        <v>0</v>
      </c>
    </row>
    <row r="17" spans="1:10" x14ac:dyDescent="0.2">
      <c r="A17" s="32" t="s">
        <v>11</v>
      </c>
      <c r="B17" s="32" t="s">
        <v>55</v>
      </c>
      <c r="C17" s="50"/>
      <c r="D17" s="34">
        <v>24.2</v>
      </c>
      <c r="E17" s="34">
        <f t="shared" si="6"/>
        <v>48.4</v>
      </c>
      <c r="F17" s="47">
        <f t="shared" si="1"/>
        <v>72.599999999999994</v>
      </c>
      <c r="G17" s="70">
        <f t="shared" si="2"/>
        <v>0</v>
      </c>
      <c r="H17" s="47">
        <f t="shared" si="3"/>
        <v>0</v>
      </c>
      <c r="I17" s="47">
        <f t="shared" si="4"/>
        <v>0</v>
      </c>
      <c r="J17" s="48">
        <f t="shared" si="0"/>
        <v>0</v>
      </c>
    </row>
    <row r="18" spans="1:10" x14ac:dyDescent="0.2">
      <c r="A18" s="32" t="s">
        <v>15</v>
      </c>
      <c r="B18" s="32" t="s">
        <v>56</v>
      </c>
      <c r="C18" s="50"/>
      <c r="D18" s="34">
        <v>24.2</v>
      </c>
      <c r="E18" s="34">
        <f t="shared" si="6"/>
        <v>48.4</v>
      </c>
      <c r="F18" s="47">
        <f t="shared" si="1"/>
        <v>72.599999999999994</v>
      </c>
      <c r="G18" s="70">
        <f t="shared" si="2"/>
        <v>0</v>
      </c>
      <c r="H18" s="47">
        <f t="shared" si="3"/>
        <v>0</v>
      </c>
      <c r="I18" s="47">
        <f t="shared" si="4"/>
        <v>0</v>
      </c>
      <c r="J18" s="48">
        <f t="shared" si="0"/>
        <v>0</v>
      </c>
    </row>
    <row r="19" spans="1:10" x14ac:dyDescent="0.2">
      <c r="A19" s="32" t="s">
        <v>11</v>
      </c>
      <c r="B19" s="32" t="s">
        <v>57</v>
      </c>
      <c r="C19" s="50"/>
      <c r="D19" s="34">
        <v>24.2</v>
      </c>
      <c r="E19" s="34">
        <f t="shared" si="6"/>
        <v>48.4</v>
      </c>
      <c r="F19" s="47">
        <f t="shared" si="1"/>
        <v>72.599999999999994</v>
      </c>
      <c r="G19" s="70">
        <f t="shared" si="2"/>
        <v>0</v>
      </c>
      <c r="H19" s="47">
        <f t="shared" si="3"/>
        <v>0</v>
      </c>
      <c r="I19" s="47">
        <f t="shared" si="4"/>
        <v>0</v>
      </c>
      <c r="J19" s="48">
        <f t="shared" si="0"/>
        <v>0</v>
      </c>
    </row>
    <row r="20" spans="1:10" x14ac:dyDescent="0.2">
      <c r="A20" s="32" t="s">
        <v>11</v>
      </c>
      <c r="B20" s="32" t="s">
        <v>58</v>
      </c>
      <c r="C20" s="50"/>
      <c r="D20" s="34">
        <v>24.2</v>
      </c>
      <c r="E20" s="34">
        <f t="shared" si="6"/>
        <v>48.4</v>
      </c>
      <c r="F20" s="47">
        <f t="shared" si="1"/>
        <v>72.599999999999994</v>
      </c>
      <c r="G20" s="70">
        <f t="shared" si="2"/>
        <v>0</v>
      </c>
      <c r="H20" s="47">
        <f t="shared" si="3"/>
        <v>0</v>
      </c>
      <c r="I20" s="47">
        <f t="shared" si="4"/>
        <v>0</v>
      </c>
      <c r="J20" s="48">
        <f t="shared" si="0"/>
        <v>0</v>
      </c>
    </row>
    <row r="21" spans="1:10" x14ac:dyDescent="0.2">
      <c r="A21" s="32" t="s">
        <v>11</v>
      </c>
      <c r="B21" s="32" t="s">
        <v>59</v>
      </c>
      <c r="C21" s="50"/>
      <c r="D21" s="34">
        <v>24.2</v>
      </c>
      <c r="E21" s="34">
        <f t="shared" si="6"/>
        <v>48.4</v>
      </c>
      <c r="F21" s="47">
        <f t="shared" si="1"/>
        <v>72.599999999999994</v>
      </c>
      <c r="G21" s="70">
        <f t="shared" si="2"/>
        <v>0</v>
      </c>
      <c r="H21" s="47">
        <f t="shared" si="3"/>
        <v>0</v>
      </c>
      <c r="I21" s="47">
        <f t="shared" si="4"/>
        <v>0</v>
      </c>
      <c r="J21" s="48">
        <f t="shared" si="0"/>
        <v>0</v>
      </c>
    </row>
    <row r="22" spans="1:10" x14ac:dyDescent="0.2">
      <c r="A22" s="32" t="s">
        <v>11</v>
      </c>
      <c r="B22" s="46" t="s">
        <v>60</v>
      </c>
      <c r="C22" s="50"/>
      <c r="D22" s="34">
        <v>24.2</v>
      </c>
      <c r="E22" s="34">
        <f t="shared" si="6"/>
        <v>48.4</v>
      </c>
      <c r="F22" s="47">
        <f t="shared" si="1"/>
        <v>72.599999999999994</v>
      </c>
      <c r="G22" s="70">
        <f t="shared" si="2"/>
        <v>0</v>
      </c>
      <c r="H22" s="47">
        <f t="shared" si="3"/>
        <v>0</v>
      </c>
      <c r="I22" s="47">
        <f t="shared" si="4"/>
        <v>0</v>
      </c>
      <c r="J22" s="48">
        <f t="shared" si="0"/>
        <v>0</v>
      </c>
    </row>
    <row r="23" spans="1:10" x14ac:dyDescent="0.2">
      <c r="A23" s="32" t="s">
        <v>11</v>
      </c>
      <c r="B23" s="32" t="s">
        <v>61</v>
      </c>
      <c r="C23" s="50"/>
      <c r="D23" s="34">
        <v>24.2</v>
      </c>
      <c r="E23" s="34">
        <f t="shared" si="6"/>
        <v>48.4</v>
      </c>
      <c r="F23" s="47">
        <f t="shared" si="1"/>
        <v>72.599999999999994</v>
      </c>
      <c r="G23" s="70">
        <f t="shared" si="2"/>
        <v>0</v>
      </c>
      <c r="H23" s="47">
        <f t="shared" si="3"/>
        <v>0</v>
      </c>
      <c r="I23" s="47">
        <f t="shared" si="4"/>
        <v>0</v>
      </c>
      <c r="J23" s="48">
        <f t="shared" si="0"/>
        <v>0</v>
      </c>
    </row>
    <row r="24" spans="1:10" x14ac:dyDescent="0.2">
      <c r="A24" s="32" t="s">
        <v>11</v>
      </c>
      <c r="B24" s="32" t="s">
        <v>62</v>
      </c>
      <c r="C24" s="50"/>
      <c r="D24" s="34">
        <v>24.2</v>
      </c>
      <c r="E24" s="34">
        <f t="shared" si="6"/>
        <v>48.4</v>
      </c>
      <c r="F24" s="47">
        <f t="shared" si="1"/>
        <v>72.599999999999994</v>
      </c>
      <c r="G24" s="70">
        <f t="shared" si="2"/>
        <v>0</v>
      </c>
      <c r="H24" s="47">
        <f t="shared" si="3"/>
        <v>0</v>
      </c>
      <c r="I24" s="47">
        <f t="shared" si="4"/>
        <v>0</v>
      </c>
      <c r="J24" s="48">
        <f t="shared" si="0"/>
        <v>0</v>
      </c>
    </row>
    <row r="25" spans="1:10" x14ac:dyDescent="0.2">
      <c r="A25" s="32" t="s">
        <v>9</v>
      </c>
      <c r="B25" s="32" t="s">
        <v>63</v>
      </c>
      <c r="C25" s="50"/>
      <c r="D25" s="34">
        <v>24.2</v>
      </c>
      <c r="E25" s="34">
        <f t="shared" si="6"/>
        <v>48.4</v>
      </c>
      <c r="F25" s="47">
        <f t="shared" si="1"/>
        <v>72.599999999999994</v>
      </c>
      <c r="G25" s="70">
        <f t="shared" si="2"/>
        <v>0</v>
      </c>
      <c r="H25" s="47">
        <f t="shared" si="3"/>
        <v>0</v>
      </c>
      <c r="I25" s="47">
        <f t="shared" si="4"/>
        <v>0</v>
      </c>
      <c r="J25" s="48">
        <f t="shared" si="0"/>
        <v>0</v>
      </c>
    </row>
    <row r="26" spans="1:10" x14ac:dyDescent="0.2">
      <c r="A26" s="32" t="s">
        <v>64</v>
      </c>
      <c r="B26" s="32" t="s">
        <v>65</v>
      </c>
      <c r="C26" s="50"/>
      <c r="D26" s="34">
        <v>24.2</v>
      </c>
      <c r="E26" s="34">
        <f t="shared" si="6"/>
        <v>48.4</v>
      </c>
      <c r="F26" s="47">
        <f t="shared" si="1"/>
        <v>72.599999999999994</v>
      </c>
      <c r="G26" s="70">
        <f t="shared" si="2"/>
        <v>0</v>
      </c>
      <c r="H26" s="47">
        <f t="shared" si="3"/>
        <v>0</v>
      </c>
      <c r="I26" s="47">
        <f t="shared" si="4"/>
        <v>0</v>
      </c>
      <c r="J26" s="48">
        <f t="shared" si="0"/>
        <v>0</v>
      </c>
    </row>
    <row r="27" spans="1:10" ht="16" thickBot="1" x14ac:dyDescent="0.25">
      <c r="A27" s="32" t="s">
        <v>11</v>
      </c>
      <c r="B27" s="32" t="s">
        <v>66</v>
      </c>
      <c r="C27" s="50"/>
      <c r="D27" s="34">
        <v>24.2</v>
      </c>
      <c r="E27" s="34">
        <f t="shared" si="6"/>
        <v>48.4</v>
      </c>
      <c r="F27" s="47">
        <f t="shared" si="1"/>
        <v>72.599999999999994</v>
      </c>
      <c r="G27" s="70">
        <f t="shared" si="2"/>
        <v>0</v>
      </c>
      <c r="H27" s="63">
        <f t="shared" si="3"/>
        <v>0</v>
      </c>
      <c r="I27" s="63">
        <f t="shared" si="4"/>
        <v>0</v>
      </c>
      <c r="J27" s="64">
        <f t="shared" si="0"/>
        <v>0</v>
      </c>
    </row>
    <row r="28" spans="1:10" ht="16" thickBot="1" x14ac:dyDescent="0.25">
      <c r="C28" s="45">
        <f>SUM(C4:C27)</f>
        <v>1.0021</v>
      </c>
      <c r="G28" s="61">
        <f>SUM(G4:G27)</f>
        <v>0</v>
      </c>
      <c r="H28" s="65">
        <f>SUM(H4:H27)</f>
        <v>0</v>
      </c>
      <c r="I28" s="66">
        <f>SUM(I4:I27)</f>
        <v>0</v>
      </c>
      <c r="J28" s="67">
        <f>SUM(J4:J27)</f>
        <v>0</v>
      </c>
    </row>
  </sheetData>
  <sheetProtection password="87E1" sheet="1" objects="1" scenarios="1"/>
  <mergeCells count="1">
    <mergeCell ref="A2:J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Orientações Preenchimento </vt:lpstr>
      <vt:lpstr>Oferta Total Ultrassonografia</vt:lpstr>
      <vt:lpstr>Of. Ultrassonografia Adulto</vt:lpstr>
      <vt:lpstr>Of. Ultrassonografia Pediátrica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Hilda Itamaro</dc:creator>
  <cp:lastModifiedBy>Microsoft Office User</cp:lastModifiedBy>
  <dcterms:created xsi:type="dcterms:W3CDTF">2017-10-10T01:39:08Z</dcterms:created>
  <dcterms:modified xsi:type="dcterms:W3CDTF">2020-11-17T15:50:46Z</dcterms:modified>
</cp:coreProperties>
</file>