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6" yWindow="540" windowWidth="10236" windowHeight="8676" activeTab="1"/>
  </bookViews>
  <sheets>
    <sheet name="Orientações" sheetId="1" r:id="rId1"/>
    <sheet name="Oferta Total Lab Clínico" sheetId="2" r:id="rId2"/>
    <sheet name="Oferta Lab Clínico Obrigatório" sheetId="3" r:id="rId3"/>
    <sheet name="Of. Lab Clínico Não Obrigatório" sheetId="5" state="hidden" r:id="rId4"/>
  </sheets>
  <calcPr calcId="125725"/>
  <extLst>
    <ext uri="GoogleSheetsCustomDataVersion1">
      <go:sheetsCustomData xmlns:go="http://customooxmlschemas.google.com/" r:id="rId9" roundtripDataSignature="AMtx7mjrK46ATgMj5M4jlNsNBY4O6p4ZLg=="/>
    </ext>
  </extLst>
</workbook>
</file>

<file path=xl/calcChain.xml><?xml version="1.0" encoding="utf-8"?>
<calcChain xmlns="http://schemas.openxmlformats.org/spreadsheetml/2006/main">
  <c r="C4" i="2"/>
  <c r="D24" i="3" s="1"/>
  <c r="B11" i="2"/>
  <c r="B12" s="1"/>
  <c r="D33" i="3"/>
  <c r="L33" s="1"/>
  <c r="D32"/>
  <c r="D31"/>
  <c r="D29"/>
  <c r="L29" s="1"/>
  <c r="D28"/>
  <c r="L28" s="1"/>
  <c r="D27"/>
  <c r="D26"/>
  <c r="J26" s="1"/>
  <c r="D25"/>
  <c r="L25" s="1"/>
  <c r="D14"/>
  <c r="J14" s="1"/>
  <c r="D22"/>
  <c r="J22" s="1"/>
  <c r="D21"/>
  <c r="L21" s="1"/>
  <c r="D20"/>
  <c r="L20" s="1"/>
  <c r="D19"/>
  <c r="J19" s="1"/>
  <c r="D18"/>
  <c r="J18" s="1"/>
  <c r="D16"/>
  <c r="D13"/>
  <c r="L13" s="1"/>
  <c r="D11"/>
  <c r="J11" s="1"/>
  <c r="D9"/>
  <c r="D17"/>
  <c r="L17" s="1"/>
  <c r="D12"/>
  <c r="J12" s="1"/>
  <c r="D10"/>
  <c r="J10" s="1"/>
  <c r="D30"/>
  <c r="J30" s="1"/>
  <c r="D23"/>
  <c r="L23" s="1"/>
  <c r="D15"/>
  <c r="J15" s="1"/>
  <c r="D8"/>
  <c r="J8" s="1"/>
  <c r="F9"/>
  <c r="F10"/>
  <c r="G10" s="1"/>
  <c r="F11"/>
  <c r="F12"/>
  <c r="F13"/>
  <c r="F14"/>
  <c r="F15"/>
  <c r="G15" s="1"/>
  <c r="F16"/>
  <c r="F17"/>
  <c r="F18"/>
  <c r="G18" s="1"/>
  <c r="F19"/>
  <c r="F20"/>
  <c r="F21"/>
  <c r="F22"/>
  <c r="F23"/>
  <c r="F24"/>
  <c r="F25"/>
  <c r="F26"/>
  <c r="G26" s="1"/>
  <c r="F27"/>
  <c r="F28"/>
  <c r="F30"/>
  <c r="G30" s="1"/>
  <c r="F31"/>
  <c r="F32"/>
  <c r="F33"/>
  <c r="F8"/>
  <c r="G14"/>
  <c r="G22"/>
  <c r="G23"/>
  <c r="G32"/>
  <c r="G20"/>
  <c r="G8"/>
  <c r="G29"/>
  <c r="J27"/>
  <c r="G33"/>
  <c r="G28"/>
  <c r="G25"/>
  <c r="G24"/>
  <c r="G21"/>
  <c r="G19"/>
  <c r="G17"/>
  <c r="G13"/>
  <c r="G9"/>
  <c r="I6"/>
  <c r="G6"/>
  <c r="J28" l="1"/>
  <c r="M28" s="1"/>
  <c r="L27"/>
  <c r="M27" s="1"/>
  <c r="J25"/>
  <c r="M25" s="1"/>
  <c r="J20"/>
  <c r="M20" s="1"/>
  <c r="J21"/>
  <c r="M21" s="1"/>
  <c r="J17"/>
  <c r="M17" s="1"/>
  <c r="L12"/>
  <c r="M12" s="1"/>
  <c r="J32"/>
  <c r="L19"/>
  <c r="M19" s="1"/>
  <c r="J13"/>
  <c r="M13" s="1"/>
  <c r="L24"/>
  <c r="J24"/>
  <c r="L32"/>
  <c r="J23"/>
  <c r="M23" s="1"/>
  <c r="L15"/>
  <c r="M15" s="1"/>
  <c r="J31"/>
  <c r="J33"/>
  <c r="M33" s="1"/>
  <c r="J29"/>
  <c r="M29" s="1"/>
  <c r="L31"/>
  <c r="L11"/>
  <c r="M11" s="1"/>
  <c r="G12"/>
  <c r="G16"/>
  <c r="G11"/>
  <c r="G27"/>
  <c r="L30"/>
  <c r="M30" s="1"/>
  <c r="L26"/>
  <c r="M26" s="1"/>
  <c r="L22"/>
  <c r="M22" s="1"/>
  <c r="L18"/>
  <c r="M18" s="1"/>
  <c r="L14"/>
  <c r="M14" s="1"/>
  <c r="L10"/>
  <c r="M10" s="1"/>
  <c r="G31"/>
  <c r="L8"/>
  <c r="M24" l="1"/>
  <c r="M32"/>
  <c r="M31"/>
  <c r="L16"/>
  <c r="J16"/>
  <c r="L9"/>
  <c r="J9"/>
  <c r="D34"/>
  <c r="M8"/>
  <c r="L34" l="1"/>
  <c r="E11" i="2" s="1"/>
  <c r="E12" s="1"/>
  <c r="E15" s="1"/>
  <c r="M16" i="3"/>
  <c r="J34"/>
  <c r="D11" i="2" s="1"/>
  <c r="D12" s="1"/>
  <c r="D15" s="1"/>
  <c r="M9" i="3"/>
  <c r="M34" l="1"/>
  <c r="C11" i="2" s="1"/>
  <c r="F11" l="1"/>
  <c r="F12" s="1"/>
  <c r="F15" s="1"/>
  <c r="C12"/>
</calcChain>
</file>

<file path=xl/sharedStrings.xml><?xml version="1.0" encoding="utf-8"?>
<sst xmlns="http://schemas.openxmlformats.org/spreadsheetml/2006/main" count="103" uniqueCount="102">
  <si>
    <t>ORIENTAÇÕES PARA PREENCHIMENTO DA PLANILHA OFERTA - LABORATÓRIO CLÍNICO</t>
  </si>
  <si>
    <t>3º PASSO: No campo amarelo insira o quantitativo total da oferta de exames de Laboratório Clínico</t>
  </si>
  <si>
    <t>ATENÇÃO OBRIGATÓRIO!</t>
  </si>
  <si>
    <t>4º PASSO: A planilha será preenchida de forma automática, com os  valores correspondentes ao número de procedimentos ofertados;</t>
  </si>
  <si>
    <t>5º PASSO: Imprimir os dados contidos na aba "Oferta Total Lab Clínico" e anexar às documentações do edital</t>
  </si>
  <si>
    <t>OFERTA TOTAL - EXAMES DE LABORATÓRIO CLÍNICO 
URGÊNCIA E EMERGÊNCIA</t>
  </si>
  <si>
    <t>Capacidade Instalada (mensal)</t>
  </si>
  <si>
    <t>Oferta Mensal para SUS</t>
  </si>
  <si>
    <t>1. Oferta - Exames Laboratório Clínico</t>
  </si>
  <si>
    <t>Procedimentos</t>
  </si>
  <si>
    <t>Quantitativo - Oferta SUS</t>
  </si>
  <si>
    <t>Quantitivo Ofertado x Valor dos procedimentos</t>
  </si>
  <si>
    <t>Valor Total - Recursos Vinculados (MAC) R$</t>
  </si>
  <si>
    <t>Valor Total Recursos Próprios R$</t>
  </si>
  <si>
    <t>Valor Total a Receber  R$</t>
  </si>
  <si>
    <t>1. Exames - Laboratório Clínico</t>
  </si>
  <si>
    <t>TOTAL</t>
  </si>
  <si>
    <t>Total de Procedimentos: 488</t>
  </si>
  <si>
    <t>2/13/19 12:24 AM</t>
  </si>
  <si>
    <t>Código Sigtap</t>
  </si>
  <si>
    <t>Valor Sigtap</t>
  </si>
  <si>
    <t>Valor RP</t>
  </si>
  <si>
    <t>02.02.01.073-2</t>
  </si>
  <si>
    <t>02.02.01.047-3</t>
  </si>
  <si>
    <t>02.02.02.002-9</t>
  </si>
  <si>
    <t>02.02.01.060-0</t>
  </si>
  <si>
    <t>02.02.01.063-5</t>
  </si>
  <si>
    <t>DOSAGEM DE SODIO</t>
  </si>
  <si>
    <t>02.02.02.014-2</t>
  </si>
  <si>
    <t>02.02.06.021-7</t>
  </si>
  <si>
    <t>02.02.03.120-9</t>
  </si>
  <si>
    <t>02.02.01.033-3</t>
  </si>
  <si>
    <t>02.02.01.032-5</t>
  </si>
  <si>
    <t>02.02.01.065-1</t>
  </si>
  <si>
    <t>02.02.01.064-3</t>
  </si>
  <si>
    <t>DOSAGEM DE TRANSAMINASE GLUTAMICO-OXALACETICA (TGO)</t>
  </si>
  <si>
    <t>02.02.01.020-1</t>
  </si>
  <si>
    <t>02.02.02.038-0</t>
  </si>
  <si>
    <t>02.02.05.001-7</t>
  </si>
  <si>
    <t>ANÁLISE DE CARACTERES FÍSICOS, ELEMENTOS E SEDIMENTO DA URINA (PARCIAL DE URINA)</t>
  </si>
  <si>
    <t>02.02.01.069-4</t>
  </si>
  <si>
    <t>DOSAGEM DE URÉIA</t>
  </si>
  <si>
    <t>02.02.01.031-7</t>
  </si>
  <si>
    <t>DOSAGEM DE CREATININA</t>
  </si>
  <si>
    <t>02.02.01.018-0</t>
  </si>
  <si>
    <t>DOSAGEM DE AMILASE</t>
  </si>
  <si>
    <t>02.02.01042-2</t>
  </si>
  <si>
    <t>DOSAGEM DE FOSFATASE ALCALINA</t>
  </si>
  <si>
    <t>02.02.01.046-5</t>
  </si>
  <si>
    <t xml:space="preserve"> DOSAGEM DE GAMA-GLUTAMILTRANSFERASE (GAMA GT)</t>
  </si>
  <si>
    <t>02.02.08.015-3</t>
  </si>
  <si>
    <t>HEMOCULTURA</t>
  </si>
  <si>
    <t>D-DÍMERO</t>
  </si>
  <si>
    <t>DOSAGEM DE LACTATO (ÁCIDO LÁTICO)</t>
  </si>
  <si>
    <t>LDH-DESIDRIGENASE LÁTICA</t>
  </si>
  <si>
    <t>DOSAGEM DE PROTEINA C REATIVA - PCR Dosagem</t>
  </si>
  <si>
    <t>DOSAGEM DE PEPTÍDEOS NATRIURÉTICOS TIPO B (BNP E NT-PROBNP)</t>
  </si>
  <si>
    <t>PROCEDIMENTOS - DIAGNÓSTICOS EM LABORATÓRIO CLÍNICO</t>
  </si>
  <si>
    <t>Código</t>
  </si>
  <si>
    <t>Nome</t>
  </si>
  <si>
    <t xml:space="preserve">Valor </t>
  </si>
  <si>
    <t xml:space="preserve">ANTI CCP (MCV)(1100322) </t>
  </si>
  <si>
    <t xml:space="preserve">ANTI-ENDOMISIO (1100381) </t>
  </si>
  <si>
    <t xml:space="preserve">ANTI JO 1 (JO 1)(1100323) </t>
  </si>
  <si>
    <t xml:space="preserve">BNP NT PRO N-PEP (PBNP)(1100327) </t>
  </si>
  <si>
    <t xml:space="preserve">CA 15 3 (BRM)(1100329) </t>
  </si>
  <si>
    <t xml:space="preserve">CA 19 9 (GIM)(1100330) </t>
  </si>
  <si>
    <t xml:space="preserve">CN C-ANCA (CN)(1100332) </t>
  </si>
  <si>
    <t xml:space="preserve">CURVA DE LACTOSE(1100446) </t>
  </si>
  <si>
    <t xml:space="preserve">D DIMERO (DDM)(1100333) </t>
  </si>
  <si>
    <t xml:space="preserve">HOMOCISTEINA (HOMOC)(1100334) </t>
  </si>
  <si>
    <t xml:space="preserve">IGFBP - 3(1100335) </t>
  </si>
  <si>
    <t xml:space="preserve">SHBG(1100342) </t>
  </si>
  <si>
    <t xml:space="preserve">T.O. DE TOLERANCIA A LACTOSE (TOTAL) </t>
  </si>
  <si>
    <t>TOXOPLASMOSE - AVIDEZ</t>
  </si>
  <si>
    <t>HTLV 1 E 2</t>
  </si>
  <si>
    <t>Quantitativo</t>
  </si>
  <si>
    <t>Valor Unitário</t>
  </si>
  <si>
    <t>Valor Total</t>
  </si>
  <si>
    <t>Valor Total Sigtap</t>
  </si>
  <si>
    <t>Valor Total RP</t>
  </si>
  <si>
    <t>DETERMINACAO DE TEMPO E ATIVIDADE DA PROTROMBINA (TAP)</t>
  </si>
  <si>
    <t>DOSAGEM DE POTASSIO</t>
  </si>
  <si>
    <t>CONTAGEM DE PLAQUETAS</t>
  </si>
  <si>
    <t>DOSAGEM DE GLICOSE</t>
  </si>
  <si>
    <t>GASOMETRIA (PH PCO2 PO2 BICARBONATO AS2 (EXCETO BASE )</t>
  </si>
  <si>
    <t>DOSAGEM DE GONADOTROFINA 11 CORIONICA HUMANA (HCG, BETA HCG)</t>
  </si>
  <si>
    <t>DOSAGEM DE TROPONINA</t>
  </si>
  <si>
    <t>DOSAGEM DE CREATINOFOSFOQUINASE FRACAO MB</t>
  </si>
  <si>
    <t>DOSAGEM DE CREATINOFOSFOQUINASE (CPK)</t>
  </si>
  <si>
    <t>DOSAGEM DE TRANSAMINASE GLUTAMICO-PIRUVICA (TGP)</t>
  </si>
  <si>
    <t>DOSAGEM DE BILIRRUBINA TOTAL E FRACOES</t>
  </si>
  <si>
    <t>HEMOGRAMA COMPLETO</t>
  </si>
  <si>
    <t>02.02.01.053-8</t>
  </si>
  <si>
    <t>02.02.01.036-8</t>
  </si>
  <si>
    <t>02.02.03.020-2</t>
  </si>
  <si>
    <t>02.02.01.079-1</t>
  </si>
  <si>
    <t>2. TOTAL</t>
  </si>
  <si>
    <t xml:space="preserve">2º PASSO: No campo em branco insira a capacidade instalada de sua instituição para a realização dos exames laboratoriais </t>
  </si>
  <si>
    <t>1º PASSO: Abra a Aba Oferta Total Lab Clínico</t>
  </si>
  <si>
    <t>Exame</t>
  </si>
  <si>
    <t>SEM CÓDIGO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</si>
</sst>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164" formatCode="&quot;R$&quot;#,##0.00"/>
    <numFmt numFmtId="165" formatCode="&quot;R$&quot;\ #,##0.00"/>
    <numFmt numFmtId="166" formatCode="_-&quot;R$&quot;\ * #,##0.00_-;\-&quot;R$&quot;\ * #,##0.00_-;_-&quot;R$&quot;\ * &quot;-&quot;??_-;_-@"/>
    <numFmt numFmtId="167" formatCode="#,##0.00\ [$€-1]"/>
    <numFmt numFmtId="168" formatCode="_-[$R$-416]\ * #,##0.00_-;\-[$R$-416]\ * #,##0.00_-;_-[$R$-416]\ * &quot;-&quot;??_-;_-@_-"/>
  </numFmts>
  <fonts count="27">
    <font>
      <sz val="10"/>
      <color rgb="FF000000"/>
      <name val="Arial"/>
    </font>
    <font>
      <sz val="20"/>
      <color rgb="FF000000"/>
      <name val="Calibri"/>
    </font>
    <font>
      <sz val="10"/>
      <color theme="1"/>
      <name val="Arial"/>
    </font>
    <font>
      <sz val="11"/>
      <color theme="1"/>
      <name val="Calibri"/>
    </font>
    <font>
      <b/>
      <sz val="20"/>
      <color rgb="FF000000"/>
      <name val="Calibri"/>
    </font>
    <font>
      <sz val="10"/>
      <name val="Arial"/>
    </font>
    <font>
      <b/>
      <sz val="11"/>
      <color rgb="FF000000"/>
      <name val="Calibri"/>
    </font>
    <font>
      <b/>
      <sz val="18"/>
      <color rgb="FF000000"/>
      <name val="Arial"/>
    </font>
    <font>
      <sz val="18"/>
      <color theme="1"/>
      <name val="Arial"/>
    </font>
    <font>
      <b/>
      <sz val="16"/>
      <color rgb="FF000000"/>
      <name val="Arial"/>
    </font>
    <font>
      <sz val="14"/>
      <color rgb="FF000000"/>
      <name val="Arial"/>
    </font>
    <font>
      <b/>
      <sz val="20"/>
      <color rgb="FF000000"/>
      <name val="Arial"/>
    </font>
    <font>
      <sz val="10"/>
      <color rgb="FF000000"/>
      <name val="Sansserif"/>
    </font>
    <font>
      <b/>
      <sz val="10"/>
      <color theme="1"/>
      <name val="Calibri"/>
    </font>
    <font>
      <b/>
      <sz val="14"/>
      <color rgb="FF000000"/>
      <name val="Sansserif"/>
    </font>
    <font>
      <b/>
      <sz val="10"/>
      <color rgb="FF000000"/>
      <name val="Sansserif"/>
    </font>
    <font>
      <sz val="10"/>
      <color theme="1"/>
      <name val="Helvetica Neue"/>
    </font>
    <font>
      <sz val="10"/>
      <color rgb="FF000000"/>
      <name val="Arial"/>
    </font>
    <font>
      <sz val="10"/>
      <color theme="1"/>
      <name val="CalibI"/>
    </font>
    <font>
      <sz val="10"/>
      <name val="CalibI"/>
    </font>
    <font>
      <b/>
      <sz val="10"/>
      <color theme="1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CalibI"/>
    </font>
    <font>
      <sz val="10"/>
      <color rgb="FF000000"/>
      <name val="Calibri"/>
      <family val="2"/>
      <scheme val="major"/>
    </font>
    <font>
      <sz val="10"/>
      <name val="Calibri"/>
      <family val="2"/>
      <scheme val="major"/>
    </font>
    <font>
      <b/>
      <sz val="18"/>
      <color rgb="FF000000"/>
      <name val="Arial"/>
      <family val="2"/>
    </font>
    <font>
      <b/>
      <sz val="24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969696"/>
        <bgColor rgb="FF969696"/>
      </patternFill>
    </fill>
    <fill>
      <patternFill patternType="solid">
        <fgColor rgb="FFBFBFBF"/>
        <bgColor rgb="FFBFBFBF"/>
      </patternFill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theme="2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16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/>
    <xf numFmtId="0" fontId="6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2" fillId="3" borderId="5" xfId="0" applyFont="1" applyFill="1" applyBorder="1" applyAlignment="1"/>
    <xf numFmtId="0" fontId="6" fillId="2" borderId="6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6" fillId="2" borderId="6" xfId="0" applyFont="1" applyFill="1" applyBorder="1" applyAlignment="1">
      <alignment horizontal="left" wrapText="1"/>
    </xf>
    <xf numFmtId="0" fontId="3" fillId="0" borderId="0" xfId="0" applyFont="1" applyAlignment="1"/>
    <xf numFmtId="0" fontId="6" fillId="4" borderId="6" xfId="0" applyFont="1" applyFill="1" applyBorder="1" applyAlignment="1">
      <alignment wrapText="1"/>
    </xf>
    <xf numFmtId="2" fontId="9" fillId="2" borderId="12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horizontal="center" vertical="center" wrapText="1"/>
    </xf>
    <xf numFmtId="2" fontId="10" fillId="8" borderId="7" xfId="0" applyNumberFormat="1" applyFont="1" applyFill="1" applyBorder="1" applyAlignment="1"/>
    <xf numFmtId="1" fontId="10" fillId="8" borderId="14" xfId="0" applyNumberFormat="1" applyFont="1" applyFill="1" applyBorder="1" applyAlignment="1">
      <alignment horizontal="center" vertical="center"/>
    </xf>
    <xf numFmtId="165" fontId="10" fillId="8" borderId="14" xfId="0" applyNumberFormat="1" applyFont="1" applyFill="1" applyBorder="1" applyAlignment="1">
      <alignment horizontal="center" vertical="center"/>
    </xf>
    <xf numFmtId="165" fontId="10" fillId="8" borderId="15" xfId="0" applyNumberFormat="1" applyFont="1" applyFill="1" applyBorder="1" applyAlignment="1">
      <alignment horizontal="center" vertical="center"/>
    </xf>
    <xf numFmtId="164" fontId="11" fillId="6" borderId="12" xfId="0" applyNumberFormat="1" applyFont="1" applyFill="1" applyBorder="1" applyAlignment="1"/>
    <xf numFmtId="1" fontId="11" fillId="6" borderId="6" xfId="0" applyNumberFormat="1" applyFont="1" applyFill="1" applyBorder="1" applyAlignment="1">
      <alignment horizontal="center" vertical="center"/>
    </xf>
    <xf numFmtId="165" fontId="11" fillId="6" borderId="6" xfId="0" applyNumberFormat="1" applyFont="1" applyFill="1" applyBorder="1" applyAlignment="1">
      <alignment horizontal="center" vertical="center"/>
    </xf>
    <xf numFmtId="165" fontId="11" fillId="6" borderId="13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/>
    <xf numFmtId="0" fontId="12" fillId="9" borderId="5" xfId="0" applyFont="1" applyFill="1" applyBorder="1" applyAlignment="1">
      <alignment horizontal="left" vertical="top" wrapText="1"/>
    </xf>
    <xf numFmtId="0" fontId="12" fillId="9" borderId="5" xfId="0" applyFont="1" applyFill="1" applyBorder="1" applyAlignment="1">
      <alignment horizontal="left" vertical="top"/>
    </xf>
    <xf numFmtId="0" fontId="2" fillId="0" borderId="25" xfId="0" applyFont="1" applyBorder="1" applyAlignment="1"/>
    <xf numFmtId="0" fontId="2" fillId="0" borderId="9" xfId="0" applyFont="1" applyBorder="1" applyAlignment="1"/>
    <xf numFmtId="0" fontId="12" fillId="0" borderId="0" xfId="0" applyFont="1" applyAlignment="1">
      <alignment horizontal="center" vertical="center" wrapText="1"/>
    </xf>
    <xf numFmtId="49" fontId="2" fillId="0" borderId="26" xfId="0" applyNumberFormat="1" applyFont="1" applyBorder="1" applyAlignment="1"/>
    <xf numFmtId="0" fontId="15" fillId="10" borderId="6" xfId="0" applyFont="1" applyFill="1" applyBorder="1" applyAlignment="1">
      <alignment horizontal="center" vertical="center" wrapText="1"/>
    </xf>
    <xf numFmtId="0" fontId="15" fillId="10" borderId="13" xfId="0" applyFont="1" applyFill="1" applyBorder="1" applyAlignment="1">
      <alignment horizontal="center" vertical="center" wrapText="1"/>
    </xf>
    <xf numFmtId="0" fontId="18" fillId="0" borderId="9" xfId="0" applyFont="1" applyBorder="1" applyAlignment="1"/>
    <xf numFmtId="44" fontId="18" fillId="0" borderId="9" xfId="1" applyFont="1" applyBorder="1" applyAlignment="1">
      <alignment horizontal="center"/>
    </xf>
    <xf numFmtId="168" fontId="18" fillId="0" borderId="9" xfId="0" applyNumberFormat="1" applyFont="1" applyBorder="1" applyAlignment="1">
      <alignment horizontal="center"/>
    </xf>
    <xf numFmtId="0" fontId="18" fillId="9" borderId="9" xfId="0" applyFont="1" applyFill="1" applyBorder="1" applyAlignment="1"/>
    <xf numFmtId="0" fontId="19" fillId="9" borderId="9" xfId="0" applyFont="1" applyFill="1" applyBorder="1" applyAlignment="1"/>
    <xf numFmtId="44" fontId="19" fillId="9" borderId="9" xfId="1" applyFont="1" applyFill="1" applyBorder="1" applyAlignment="1">
      <alignment horizontal="center"/>
    </xf>
    <xf numFmtId="0" fontId="18" fillId="0" borderId="9" xfId="0" applyFont="1" applyBorder="1" applyAlignment="1">
      <alignment wrapText="1"/>
    </xf>
    <xf numFmtId="0" fontId="0" fillId="0" borderId="18" xfId="0" applyFont="1" applyBorder="1" applyAlignment="1"/>
    <xf numFmtId="168" fontId="0" fillId="0" borderId="34" xfId="0" applyNumberFormat="1" applyFont="1" applyBorder="1" applyAlignment="1"/>
    <xf numFmtId="0" fontId="0" fillId="0" borderId="34" xfId="0" applyFont="1" applyBorder="1" applyAlignment="1"/>
    <xf numFmtId="0" fontId="2" fillId="0" borderId="18" xfId="0" applyFont="1" applyBorder="1" applyAlignment="1"/>
    <xf numFmtId="166" fontId="2" fillId="0" borderId="18" xfId="0" applyNumberFormat="1" applyFont="1" applyBorder="1" applyAlignment="1"/>
    <xf numFmtId="0" fontId="2" fillId="0" borderId="8" xfId="0" applyFont="1" applyBorder="1" applyAlignment="1"/>
    <xf numFmtId="0" fontId="18" fillId="0" borderId="11" xfId="0" applyFont="1" applyBorder="1" applyAlignment="1"/>
    <xf numFmtId="168" fontId="18" fillId="0" borderId="11" xfId="1" applyNumberFormat="1" applyFont="1" applyBorder="1" applyAlignment="1">
      <alignment horizontal="center"/>
    </xf>
    <xf numFmtId="168" fontId="18" fillId="0" borderId="11" xfId="0" applyNumberFormat="1" applyFont="1" applyBorder="1" applyAlignment="1">
      <alignment horizontal="center"/>
    </xf>
    <xf numFmtId="168" fontId="0" fillId="0" borderId="36" xfId="0" applyNumberFormat="1" applyFont="1" applyBorder="1" applyAlignment="1"/>
    <xf numFmtId="0" fontId="0" fillId="0" borderId="36" xfId="0" applyFont="1" applyBorder="1" applyAlignment="1"/>
    <xf numFmtId="168" fontId="18" fillId="0" borderId="37" xfId="0" applyNumberFormat="1" applyFont="1" applyBorder="1" applyAlignment="1">
      <alignment horizontal="center"/>
    </xf>
    <xf numFmtId="168" fontId="21" fillId="0" borderId="0" xfId="0" applyNumberFormat="1" applyFont="1" applyAlignment="1"/>
    <xf numFmtId="168" fontId="22" fillId="0" borderId="4" xfId="0" applyNumberFormat="1" applyFont="1" applyFill="1" applyBorder="1" applyAlignment="1">
      <alignment horizontal="center"/>
    </xf>
    <xf numFmtId="0" fontId="23" fillId="9" borderId="11" xfId="0" applyFont="1" applyFill="1" applyBorder="1" applyAlignment="1">
      <alignment horizontal="left"/>
    </xf>
    <xf numFmtId="0" fontId="23" fillId="9" borderId="9" xfId="0" applyFont="1" applyFill="1" applyBorder="1" applyAlignment="1">
      <alignment horizontal="left"/>
    </xf>
    <xf numFmtId="0" fontId="24" fillId="9" borderId="9" xfId="0" applyFont="1" applyFill="1" applyBorder="1" applyAlignment="1"/>
    <xf numFmtId="3" fontId="18" fillId="0" borderId="9" xfId="0" applyNumberFormat="1" applyFont="1" applyBorder="1" applyAlignment="1"/>
    <xf numFmtId="3" fontId="18" fillId="0" borderId="11" xfId="0" applyNumberFormat="1" applyFont="1" applyBorder="1" applyAlignment="1"/>
    <xf numFmtId="1" fontId="0" fillId="0" borderId="0" xfId="0" applyNumberFormat="1" applyFont="1" applyAlignment="1"/>
    <xf numFmtId="0" fontId="0" fillId="0" borderId="0" xfId="0" applyFont="1" applyAlignment="1"/>
    <xf numFmtId="0" fontId="20" fillId="11" borderId="35" xfId="0" applyFont="1" applyFill="1" applyBorder="1" applyAlignment="1">
      <alignment horizontal="center" vertical="center" wrapText="1"/>
    </xf>
    <xf numFmtId="0" fontId="20" fillId="11" borderId="41" xfId="0" applyFont="1" applyFill="1" applyBorder="1" applyAlignment="1">
      <alignment horizontal="center" vertical="center"/>
    </xf>
    <xf numFmtId="0" fontId="13" fillId="11" borderId="38" xfId="0" applyFont="1" applyFill="1" applyBorder="1" applyAlignment="1">
      <alignment horizontal="center" vertical="center"/>
    </xf>
    <xf numFmtId="0" fontId="13" fillId="11" borderId="39" xfId="0" applyFont="1" applyFill="1" applyBorder="1" applyAlignment="1">
      <alignment horizontal="center" vertical="center"/>
    </xf>
    <xf numFmtId="0" fontId="20" fillId="11" borderId="39" xfId="0" applyFont="1" applyFill="1" applyBorder="1" applyAlignment="1">
      <alignment horizontal="center" vertical="center"/>
    </xf>
    <xf numFmtId="167" fontId="13" fillId="11" borderId="39" xfId="0" applyNumberFormat="1" applyFont="1" applyFill="1" applyBorder="1" applyAlignment="1">
      <alignment horizontal="center" vertical="center"/>
    </xf>
    <xf numFmtId="0" fontId="0" fillId="11" borderId="40" xfId="0" applyFont="1" applyFill="1" applyBorder="1" applyAlignment="1">
      <alignment vertical="center"/>
    </xf>
    <xf numFmtId="167" fontId="20" fillId="11" borderId="39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6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12" fillId="9" borderId="16" xfId="0" applyFont="1" applyFill="1" applyBorder="1" applyAlignment="1">
      <alignment horizontal="left" vertical="top" wrapText="1"/>
    </xf>
    <xf numFmtId="0" fontId="5" fillId="0" borderId="17" xfId="0" applyFont="1" applyBorder="1"/>
    <xf numFmtId="0" fontId="5" fillId="0" borderId="18" xfId="0" applyFont="1" applyBorder="1"/>
    <xf numFmtId="0" fontId="12" fillId="9" borderId="19" xfId="0" applyFont="1" applyFill="1" applyBorder="1" applyAlignment="1">
      <alignment horizontal="left" vertical="top"/>
    </xf>
    <xf numFmtId="0" fontId="5" fillId="0" borderId="20" xfId="0" applyFont="1" applyBorder="1"/>
    <xf numFmtId="0" fontId="5" fillId="0" borderId="33" xfId="0" applyFont="1" applyBorder="1"/>
    <xf numFmtId="0" fontId="5" fillId="0" borderId="21" xfId="0" applyFont="1" applyBorder="1"/>
    <xf numFmtId="0" fontId="12" fillId="9" borderId="22" xfId="0" applyFont="1" applyFill="1" applyBorder="1" applyAlignment="1">
      <alignment horizontal="left" vertical="top"/>
    </xf>
    <xf numFmtId="0" fontId="5" fillId="0" borderId="23" xfId="0" applyFont="1" applyBorder="1"/>
    <xf numFmtId="0" fontId="5" fillId="0" borderId="30" xfId="0" applyFont="1" applyBorder="1"/>
    <xf numFmtId="0" fontId="5" fillId="0" borderId="24" xfId="0" applyFont="1" applyBorder="1"/>
    <xf numFmtId="0" fontId="12" fillId="9" borderId="16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0" fontId="5" fillId="0" borderId="28" xfId="0" applyFont="1" applyBorder="1"/>
    <xf numFmtId="0" fontId="12" fillId="0" borderId="29" xfId="0" applyFont="1" applyBorder="1" applyAlignment="1">
      <alignment horizontal="right" vertical="center" wrapText="1"/>
    </xf>
    <xf numFmtId="0" fontId="5" fillId="0" borderId="31" xfId="0" applyFont="1" applyBorder="1"/>
    <xf numFmtId="0" fontId="15" fillId="10" borderId="1" xfId="0" applyFont="1" applyFill="1" applyBorder="1" applyAlignment="1">
      <alignment horizontal="center" vertical="center" wrapText="1"/>
    </xf>
    <xf numFmtId="0" fontId="5" fillId="0" borderId="32" xfId="0" applyFont="1" applyBorder="1"/>
    <xf numFmtId="0" fontId="16" fillId="0" borderId="33" xfId="0" applyFont="1" applyBorder="1" applyAlignment="1"/>
    <xf numFmtId="0" fontId="16" fillId="0" borderId="0" xfId="0" applyFont="1" applyAlignment="1"/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7" fillId="6" borderId="7" xfId="0" applyFont="1" applyFill="1" applyBorder="1" applyAlignment="1" applyProtection="1">
      <alignment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protection locked="0"/>
    </xf>
    <xf numFmtId="0" fontId="7" fillId="7" borderId="9" xfId="0" applyFont="1" applyFill="1" applyBorder="1" applyAlignment="1" applyProtection="1">
      <alignment wrapText="1"/>
      <protection locked="0"/>
    </xf>
    <xf numFmtId="0" fontId="7" fillId="7" borderId="11" xfId="0" applyFont="1" applyFill="1" applyBorder="1" applyAlignment="1" applyProtection="1">
      <alignment wrapText="1"/>
      <protection locked="0"/>
    </xf>
    <xf numFmtId="1" fontId="7" fillId="7" borderId="9" xfId="0" applyNumberFormat="1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3" fontId="25" fillId="4" borderId="10" xfId="0" applyNumberFormat="1" applyFont="1" applyFill="1" applyBorder="1" applyAlignment="1" applyProtection="1">
      <alignment wrapText="1"/>
      <protection locked="0"/>
    </xf>
    <xf numFmtId="0" fontId="26" fillId="5" borderId="1" xfId="0" applyFont="1" applyFill="1" applyBorder="1" applyAlignment="1" applyProtection="1">
      <alignment horizontal="center" wrapText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321945</xdr:colOff>
      <xdr:row>37</xdr:row>
      <xdr:rowOff>30480</xdr:rowOff>
    </xdr:from>
    <xdr:ext cx="280035" cy="228600"/>
    <xdr:sp macro="" textlink="">
      <xdr:nvSpPr>
        <xdr:cNvPr id="6" name="Shape 6"/>
        <xdr:cNvSpPr/>
      </xdr:nvSpPr>
      <xdr:spPr>
        <a:xfrm>
          <a:off x="10197465" y="9395460"/>
          <a:ext cx="280035" cy="228600"/>
        </a:xfrm>
        <a:prstGeom prst="rightBrace">
          <a:avLst>
            <a:gd name="adj1" fmla="val 8333"/>
            <a:gd name="adj2" fmla="val 50000"/>
          </a:avLst>
        </a:prstGeom>
        <a:noFill/>
        <a:ln w="22225" cap="flat" cmpd="sng">
          <a:solidFill>
            <a:srgbClr val="FF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1</xdr:col>
      <xdr:colOff>1127760</xdr:colOff>
      <xdr:row>13</xdr:row>
      <xdr:rowOff>195802</xdr:rowOff>
    </xdr:from>
    <xdr:to>
      <xdr:col>6</xdr:col>
      <xdr:colOff>1188720</xdr:colOff>
      <xdr:row>20</xdr:row>
      <xdr:rowOff>15240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06240" y="3327622"/>
          <a:ext cx="5250180" cy="17930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5</xdr:col>
      <xdr:colOff>349493</xdr:colOff>
      <xdr:row>17</xdr:row>
      <xdr:rowOff>97392</xdr:rowOff>
    </xdr:from>
    <xdr:ext cx="1123950" cy="373581"/>
    <xdr:sp macro="" textlink="">
      <xdr:nvSpPr>
        <xdr:cNvPr id="15" name="Shape 8"/>
        <xdr:cNvSpPr/>
      </xdr:nvSpPr>
      <xdr:spPr>
        <a:xfrm rot="2760000">
          <a:off x="8001777" y="3646508"/>
          <a:ext cx="373581" cy="112395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9525" cap="flat" cmpd="sng">
          <a:solidFill>
            <a:srgbClr val="ED7D3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1</xdr:col>
      <xdr:colOff>1112520</xdr:colOff>
      <xdr:row>23</xdr:row>
      <xdr:rowOff>96742</xdr:rowOff>
    </xdr:from>
    <xdr:to>
      <xdr:col>6</xdr:col>
      <xdr:colOff>1173480</xdr:colOff>
      <xdr:row>31</xdr:row>
      <xdr:rowOff>30480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6192742"/>
          <a:ext cx="5250180" cy="17930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6</xdr:col>
      <xdr:colOff>456173</xdr:colOff>
      <xdr:row>27</xdr:row>
      <xdr:rowOff>173592</xdr:rowOff>
    </xdr:from>
    <xdr:ext cx="1123950" cy="373581"/>
    <xdr:sp macro="" textlink="">
      <xdr:nvSpPr>
        <xdr:cNvPr id="17" name="Shape 8"/>
        <xdr:cNvSpPr/>
      </xdr:nvSpPr>
      <xdr:spPr>
        <a:xfrm rot="2760000">
          <a:off x="9099057" y="6686888"/>
          <a:ext cx="373581" cy="112395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9525" cap="flat" cmpd="sng">
          <a:solidFill>
            <a:srgbClr val="ED7D3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1</xdr:col>
      <xdr:colOff>443668</xdr:colOff>
      <xdr:row>36</xdr:row>
      <xdr:rowOff>45720</xdr:rowOff>
    </xdr:from>
    <xdr:to>
      <xdr:col>7</xdr:col>
      <xdr:colOff>289560</xdr:colOff>
      <xdr:row>38</xdr:row>
      <xdr:rowOff>99060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2148" y="8740140"/>
          <a:ext cx="6642932" cy="9220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411480</xdr:colOff>
      <xdr:row>6</xdr:row>
      <xdr:rowOff>331948</xdr:rowOff>
    </xdr:from>
    <xdr:to>
      <xdr:col>8</xdr:col>
      <xdr:colOff>739140</xdr:colOff>
      <xdr:row>8</xdr:row>
      <xdr:rowOff>129539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89960" y="1932148"/>
          <a:ext cx="8115300" cy="38433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4</xdr:col>
      <xdr:colOff>760973</xdr:colOff>
      <xdr:row>5</xdr:row>
      <xdr:rowOff>13573</xdr:rowOff>
    </xdr:from>
    <xdr:ext cx="1123950" cy="373581"/>
    <xdr:sp macro="" textlink="">
      <xdr:nvSpPr>
        <xdr:cNvPr id="21" name="Shape 8"/>
        <xdr:cNvSpPr/>
      </xdr:nvSpPr>
      <xdr:spPr>
        <a:xfrm rot="2760000">
          <a:off x="7102617" y="1040469"/>
          <a:ext cx="373581" cy="112395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9525" cap="flat" cmpd="sng">
          <a:solidFill>
            <a:srgbClr val="ED7D3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1</xdr:col>
      <xdr:colOff>449580</xdr:colOff>
      <xdr:row>41</xdr:row>
      <xdr:rowOff>2326</xdr:rowOff>
    </xdr:from>
    <xdr:to>
      <xdr:col>7</xdr:col>
      <xdr:colOff>160020</xdr:colOff>
      <xdr:row>50</xdr:row>
      <xdr:rowOff>7619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8060" y="10159786"/>
          <a:ext cx="6507480" cy="217699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7</xdr:col>
      <xdr:colOff>186015</xdr:colOff>
      <xdr:row>43</xdr:row>
      <xdr:rowOff>28124</xdr:rowOff>
    </xdr:from>
    <xdr:ext cx="1845947" cy="373581"/>
    <xdr:sp macro="" textlink="">
      <xdr:nvSpPr>
        <xdr:cNvPr id="23" name="Shape 8"/>
        <xdr:cNvSpPr/>
      </xdr:nvSpPr>
      <xdr:spPr>
        <a:xfrm rot="5400000">
          <a:off x="10797718" y="10234261"/>
          <a:ext cx="373581" cy="1845947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9525" cap="flat" cmpd="sng">
          <a:solidFill>
            <a:srgbClr val="ED7D3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1666875" cy="495300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3695700" cy="676275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0"/>
  <sheetViews>
    <sheetView workbookViewId="0">
      <selection activeCell="J52" sqref="J52"/>
    </sheetView>
  </sheetViews>
  <sheetFormatPr defaultColWidth="14.44140625" defaultRowHeight="15" customHeight="1"/>
  <cols>
    <col min="1" max="1" width="44.88671875" customWidth="1"/>
    <col min="2" max="2" width="17.109375" customWidth="1"/>
    <col min="3" max="3" width="17.6640625" customWidth="1"/>
    <col min="4" max="4" width="7.33203125" customWidth="1"/>
    <col min="5" max="5" width="19.109375" customWidth="1"/>
    <col min="6" max="6" width="14.44140625" customWidth="1"/>
    <col min="7" max="7" width="23.44140625" customWidth="1"/>
    <col min="8" max="21" width="14.44140625" customWidth="1"/>
    <col min="22" max="26" width="8" customWidth="1"/>
  </cols>
  <sheetData>
    <row r="1" spans="1:26" ht="0.7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4"/>
      <c r="W1" s="4"/>
      <c r="X1" s="4"/>
      <c r="Y1" s="4"/>
      <c r="Z1" s="4"/>
    </row>
    <row r="2" spans="1:26" ht="56.25" customHeight="1">
      <c r="A2" s="75" t="s">
        <v>0</v>
      </c>
      <c r="B2" s="76"/>
      <c r="C2" s="76"/>
      <c r="D2" s="76"/>
      <c r="E2" s="76"/>
      <c r="F2" s="76"/>
      <c r="G2" s="77"/>
      <c r="H2" s="5"/>
      <c r="I2" s="5"/>
      <c r="J2" s="5"/>
      <c r="K2" s="5"/>
      <c r="L2" s="6"/>
      <c r="M2" s="2"/>
      <c r="N2" s="2"/>
      <c r="O2" s="2"/>
      <c r="P2" s="2"/>
      <c r="Q2" s="2"/>
      <c r="R2" s="2"/>
      <c r="S2" s="3"/>
      <c r="T2" s="3"/>
      <c r="U2" s="3"/>
      <c r="V2" s="4"/>
      <c r="W2" s="4"/>
      <c r="X2" s="4"/>
      <c r="Y2" s="4"/>
      <c r="Z2" s="4"/>
    </row>
    <row r="3" spans="1:26" ht="21" customHeight="1">
      <c r="A3" s="7"/>
      <c r="B3" s="8"/>
      <c r="C3" s="8"/>
      <c r="D3" s="8"/>
      <c r="E3" s="8"/>
      <c r="F3" s="8"/>
      <c r="G3" s="8"/>
      <c r="H3" s="9"/>
      <c r="I3" s="9"/>
      <c r="J3" s="9"/>
      <c r="K3" s="9"/>
      <c r="L3" s="9"/>
      <c r="M3" s="10"/>
      <c r="N3" s="10"/>
      <c r="O3" s="10"/>
      <c r="P3" s="10"/>
      <c r="Q3" s="10"/>
      <c r="R3" s="10"/>
      <c r="S3" s="11"/>
      <c r="T3" s="11"/>
      <c r="U3" s="11"/>
      <c r="V3" s="12"/>
      <c r="W3" s="12"/>
      <c r="X3" s="12"/>
      <c r="Y3" s="12"/>
      <c r="Z3" s="12"/>
    </row>
    <row r="4" spans="1:26" ht="20.25" customHeight="1">
      <c r="A4" s="7"/>
      <c r="B4" s="8"/>
      <c r="C4" s="8"/>
      <c r="D4" s="8"/>
      <c r="E4" s="8"/>
      <c r="F4" s="8"/>
      <c r="G4" s="8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1"/>
      <c r="T4" s="11"/>
      <c r="U4" s="11"/>
      <c r="V4" s="12"/>
      <c r="W4" s="12"/>
      <c r="X4" s="12"/>
      <c r="Y4" s="12"/>
      <c r="Z4" s="12"/>
    </row>
    <row r="5" spans="1:26" ht="13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3"/>
      <c r="U6" s="3"/>
      <c r="V6" s="4"/>
      <c r="W6" s="4"/>
      <c r="X6" s="4"/>
      <c r="Y6" s="4"/>
      <c r="Z6" s="4"/>
    </row>
    <row r="7" spans="1:26" ht="32.25" customHeight="1">
      <c r="A7" s="13" t="s">
        <v>99</v>
      </c>
      <c r="B7" s="78"/>
      <c r="C7" s="79"/>
      <c r="D7" s="79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4"/>
      <c r="W7" s="4"/>
      <c r="X7" s="4"/>
      <c r="Y7" s="4"/>
      <c r="Z7" s="4"/>
    </row>
    <row r="8" spans="1:26" ht="14.4">
      <c r="A8" s="2"/>
      <c r="B8" s="4"/>
      <c r="C8" s="4"/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4"/>
      <c r="W8" s="4"/>
      <c r="X8" s="4"/>
      <c r="Y8" s="4"/>
      <c r="Z8" s="4"/>
    </row>
    <row r="9" spans="1:26" ht="14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3"/>
      <c r="U9" s="3"/>
      <c r="V9" s="4"/>
      <c r="W9" s="4"/>
      <c r="X9" s="4"/>
      <c r="Y9" s="4"/>
      <c r="Z9" s="4"/>
    </row>
    <row r="10" spans="1:26" ht="14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/>
      <c r="T10" s="3"/>
      <c r="U10" s="3"/>
      <c r="V10" s="4"/>
      <c r="W10" s="4"/>
      <c r="X10" s="4"/>
      <c r="Y10" s="4"/>
      <c r="Z10" s="4"/>
    </row>
    <row r="11" spans="1:26" ht="14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/>
      <c r="T11" s="3"/>
      <c r="U11" s="3"/>
      <c r="V11" s="4"/>
      <c r="W11" s="4"/>
      <c r="X11" s="4"/>
      <c r="Y11" s="4"/>
      <c r="Z11" s="4"/>
    </row>
    <row r="12" spans="1:26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  <c r="T12" s="3"/>
      <c r="U12" s="3"/>
      <c r="V12" s="4"/>
      <c r="W12" s="4"/>
      <c r="X12" s="4"/>
      <c r="Y12" s="4"/>
      <c r="Z12" s="4"/>
    </row>
    <row r="13" spans="1:26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T13" s="3"/>
      <c r="U13" s="3"/>
      <c r="V13" s="4"/>
      <c r="W13" s="4"/>
      <c r="X13" s="4"/>
      <c r="Y13" s="4"/>
      <c r="Z13" s="4"/>
    </row>
    <row r="14" spans="1:26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3"/>
      <c r="T14" s="3"/>
      <c r="U14" s="3"/>
      <c r="V14" s="4"/>
      <c r="W14" s="4"/>
      <c r="X14" s="4"/>
      <c r="Y14" s="4"/>
      <c r="Z14" s="4"/>
    </row>
    <row r="15" spans="1:26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"/>
      <c r="T15" s="3"/>
      <c r="U15" s="3"/>
      <c r="V15" s="4"/>
      <c r="W15" s="4"/>
      <c r="X15" s="4"/>
      <c r="Y15" s="4"/>
      <c r="Z15" s="4"/>
    </row>
    <row r="16" spans="1:2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3"/>
      <c r="T16" s="3"/>
      <c r="U16" s="3"/>
      <c r="V16" s="4"/>
      <c r="W16" s="4"/>
      <c r="X16" s="4"/>
      <c r="Y16" s="4"/>
      <c r="Z16" s="4"/>
    </row>
    <row r="17" spans="1:26" ht="15.75" customHeight="1">
      <c r="A17" s="2"/>
      <c r="B17" s="2"/>
      <c r="C17" s="2"/>
      <c r="D17" s="2"/>
      <c r="E17" s="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3"/>
      <c r="T17" s="3"/>
      <c r="U17" s="3"/>
      <c r="V17" s="4"/>
      <c r="W17" s="4"/>
      <c r="X17" s="4"/>
      <c r="Y17" s="4"/>
      <c r="Z17" s="4"/>
    </row>
    <row r="18" spans="1:26" ht="63" customHeight="1">
      <c r="A18" s="15" t="s">
        <v>98</v>
      </c>
      <c r="B18" s="80"/>
      <c r="C18" s="79"/>
      <c r="D18" s="79"/>
      <c r="E18" s="7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3"/>
      <c r="T18" s="3"/>
      <c r="U18" s="3"/>
      <c r="V18" s="4"/>
      <c r="W18" s="4"/>
      <c r="X18" s="4"/>
      <c r="Y18" s="4"/>
      <c r="Z18" s="4"/>
    </row>
    <row r="19" spans="1:26" ht="14.4">
      <c r="A19" s="2"/>
      <c r="B19" s="16"/>
      <c r="C19" s="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3"/>
      <c r="T19" s="3"/>
      <c r="U19" s="3"/>
      <c r="V19" s="4"/>
      <c r="W19" s="4"/>
      <c r="X19" s="4"/>
      <c r="Y19" s="4"/>
      <c r="Z19" s="4"/>
    </row>
    <row r="20" spans="1:26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"/>
      <c r="T20" s="3"/>
      <c r="U20" s="3"/>
      <c r="V20" s="4"/>
      <c r="W20" s="4"/>
      <c r="X20" s="4"/>
      <c r="Y20" s="4"/>
      <c r="Z20" s="4"/>
    </row>
    <row r="21" spans="1:26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3"/>
      <c r="T21" s="3"/>
      <c r="U21" s="3"/>
      <c r="V21" s="4"/>
      <c r="W21" s="4"/>
      <c r="X21" s="4"/>
      <c r="Y21" s="4"/>
      <c r="Z21" s="4"/>
    </row>
    <row r="22" spans="1:26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3"/>
      <c r="T22" s="3"/>
      <c r="U22" s="3"/>
      <c r="V22" s="4"/>
      <c r="W22" s="4"/>
      <c r="X22" s="4"/>
      <c r="Y22" s="4"/>
      <c r="Z22" s="4"/>
    </row>
    <row r="23" spans="1:26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3"/>
      <c r="T23" s="3"/>
      <c r="U23" s="3"/>
      <c r="V23" s="4"/>
      <c r="W23" s="4"/>
      <c r="X23" s="4"/>
      <c r="Y23" s="4"/>
      <c r="Z23" s="4"/>
    </row>
    <row r="24" spans="1:26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3"/>
      <c r="T24" s="3"/>
      <c r="U24" s="3"/>
      <c r="V24" s="4"/>
      <c r="W24" s="4"/>
      <c r="X24" s="4"/>
      <c r="Y24" s="4"/>
      <c r="Z24" s="4"/>
    </row>
    <row r="25" spans="1:26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3"/>
      <c r="T25" s="3"/>
      <c r="U25" s="3"/>
      <c r="V25" s="4"/>
      <c r="W25" s="4"/>
      <c r="X25" s="4"/>
      <c r="Y25" s="4"/>
      <c r="Z25" s="4"/>
    </row>
    <row r="26" spans="1: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3"/>
      <c r="T26" s="3"/>
      <c r="U26" s="3"/>
      <c r="V26" s="4"/>
      <c r="W26" s="4"/>
      <c r="X26" s="4"/>
      <c r="Y26" s="4"/>
      <c r="Z26" s="4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3"/>
      <c r="T27" s="3"/>
      <c r="U27" s="3"/>
      <c r="V27" s="4"/>
      <c r="W27" s="4"/>
      <c r="X27" s="4"/>
      <c r="Y27" s="4"/>
      <c r="Z27" s="4"/>
    </row>
    <row r="28" spans="1:26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3"/>
      <c r="T28" s="3"/>
      <c r="U28" s="3"/>
      <c r="V28" s="4"/>
      <c r="W28" s="4"/>
      <c r="X28" s="4"/>
      <c r="Y28" s="4"/>
      <c r="Z28" s="4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3"/>
      <c r="T29" s="3"/>
      <c r="U29" s="3"/>
      <c r="V29" s="4"/>
      <c r="W29" s="4"/>
      <c r="X29" s="4"/>
      <c r="Y29" s="4"/>
      <c r="Z29" s="4"/>
    </row>
    <row r="30" spans="1:26" ht="37.5" customHeight="1">
      <c r="A30" s="15" t="s">
        <v>1</v>
      </c>
      <c r="B30" s="81"/>
      <c r="C30" s="79"/>
      <c r="D30" s="79"/>
      <c r="E30" s="79"/>
      <c r="F30" s="79"/>
      <c r="G30" s="7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3"/>
      <c r="T30" s="3"/>
      <c r="U30" s="3"/>
      <c r="V30" s="4"/>
      <c r="W30" s="4"/>
      <c r="X30" s="4"/>
      <c r="Y30" s="4"/>
      <c r="Z30" s="4"/>
    </row>
    <row r="31" spans="1:26" ht="15.75" customHeight="1">
      <c r="A31" s="17" t="s">
        <v>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3"/>
      <c r="T31" s="3"/>
      <c r="U31" s="3"/>
      <c r="V31" s="4"/>
      <c r="W31" s="4"/>
      <c r="X31" s="4"/>
      <c r="Y31" s="4"/>
      <c r="Z31" s="4"/>
    </row>
    <row r="32" spans="1:26" ht="15.75" customHeight="1">
      <c r="A32" s="2"/>
      <c r="B32" s="2"/>
      <c r="C32" s="2"/>
      <c r="D32" s="2"/>
      <c r="E32" s="2"/>
      <c r="F32" s="1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4"/>
      <c r="W32" s="4"/>
      <c r="X32" s="4"/>
      <c r="Y32" s="4"/>
      <c r="Z32" s="4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3"/>
      <c r="T33" s="3"/>
      <c r="U33" s="3"/>
      <c r="V33" s="4"/>
      <c r="W33" s="4"/>
      <c r="X33" s="4"/>
      <c r="Y33" s="4"/>
      <c r="Z33" s="4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/>
      <c r="T34" s="3"/>
      <c r="U34" s="3"/>
      <c r="V34" s="4"/>
      <c r="W34" s="4"/>
      <c r="X34" s="4"/>
      <c r="Y34" s="4"/>
      <c r="Z34" s="4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3"/>
      <c r="T35" s="3"/>
      <c r="U35" s="3"/>
      <c r="V35" s="4"/>
      <c r="W35" s="4"/>
      <c r="X35" s="4"/>
      <c r="Y35" s="4"/>
      <c r="Z35" s="4"/>
    </row>
    <row r="36" spans="1:26" ht="27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3"/>
      <c r="T36" s="3"/>
      <c r="U36" s="3"/>
      <c r="V36" s="4"/>
      <c r="W36" s="4"/>
      <c r="X36" s="4"/>
      <c r="Y36" s="4"/>
      <c r="Z36" s="4"/>
    </row>
    <row r="37" spans="1:26" ht="53.25" customHeight="1">
      <c r="A37" s="15" t="s">
        <v>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4"/>
      <c r="W37" s="4"/>
      <c r="X37" s="4"/>
      <c r="Y37" s="4"/>
      <c r="Z37" s="4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4"/>
      <c r="W38" s="4"/>
      <c r="X38" s="4"/>
      <c r="Y38" s="4"/>
      <c r="Z38" s="4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4"/>
      <c r="W39" s="4"/>
      <c r="X39" s="4"/>
      <c r="Y39" s="4"/>
      <c r="Z39" s="4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4"/>
      <c r="W40" s="4"/>
      <c r="X40" s="4"/>
      <c r="Y40" s="4"/>
      <c r="Z40" s="4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4"/>
      <c r="W41" s="4"/>
      <c r="X41" s="4"/>
      <c r="Y41" s="4"/>
      <c r="Z41" s="4"/>
    </row>
    <row r="42" spans="1:26" ht="15.75" customHeight="1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4"/>
      <c r="W42" s="4"/>
      <c r="X42" s="4"/>
      <c r="Y42" s="4"/>
      <c r="Z42" s="4"/>
    </row>
    <row r="43" spans="1:26" ht="46.5" customHeight="1">
      <c r="A43" s="15" t="s">
        <v>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4"/>
      <c r="W43" s="4"/>
      <c r="X43" s="4"/>
      <c r="Y43" s="4"/>
      <c r="Z43" s="4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4"/>
      <c r="W44" s="4"/>
      <c r="X44" s="4"/>
      <c r="Y44" s="4"/>
      <c r="Z44" s="4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4"/>
      <c r="W45" s="4"/>
      <c r="X45" s="4"/>
      <c r="Y45" s="4"/>
      <c r="Z45" s="4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4"/>
      <c r="W46" s="4"/>
      <c r="X46" s="4"/>
      <c r="Y46" s="4"/>
      <c r="Z46" s="4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4"/>
      <c r="W47" s="4"/>
      <c r="X47" s="4"/>
      <c r="Y47" s="4"/>
      <c r="Z47" s="4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4"/>
      <c r="W48" s="4"/>
      <c r="X48" s="4"/>
      <c r="Y48" s="4"/>
      <c r="Z48" s="4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4"/>
      <c r="W49" s="4"/>
      <c r="X49" s="4"/>
      <c r="Y49" s="4"/>
      <c r="Z49" s="4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4"/>
      <c r="W50" s="4"/>
      <c r="X50" s="4"/>
      <c r="Y50" s="4"/>
      <c r="Z50" s="4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4"/>
      <c r="W51" s="4"/>
      <c r="X51" s="4"/>
      <c r="Y51" s="4"/>
      <c r="Z51" s="4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4"/>
      <c r="W52" s="4"/>
      <c r="X52" s="4"/>
      <c r="Y52" s="4"/>
      <c r="Z52" s="4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4"/>
      <c r="W53" s="4"/>
      <c r="X53" s="4"/>
      <c r="Y53" s="4"/>
      <c r="Z53" s="4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4"/>
      <c r="W54" s="4"/>
      <c r="X54" s="4"/>
      <c r="Y54" s="4"/>
      <c r="Z54" s="4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4"/>
      <c r="W55" s="4"/>
      <c r="X55" s="4"/>
      <c r="Y55" s="4"/>
      <c r="Z55" s="4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4"/>
      <c r="W56" s="4"/>
      <c r="X56" s="4"/>
      <c r="Y56" s="4"/>
      <c r="Z56" s="4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4"/>
      <c r="W57" s="4"/>
      <c r="X57" s="4"/>
      <c r="Y57" s="4"/>
      <c r="Z57" s="4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4"/>
      <c r="W58" s="4"/>
      <c r="X58" s="4"/>
      <c r="Y58" s="4"/>
      <c r="Z58" s="4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4"/>
      <c r="W59" s="4"/>
      <c r="X59" s="4"/>
      <c r="Y59" s="4"/>
      <c r="Z59" s="4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4"/>
      <c r="W60" s="4"/>
      <c r="X60" s="4"/>
      <c r="Y60" s="4"/>
      <c r="Z60" s="4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4"/>
      <c r="W61" s="4"/>
      <c r="X61" s="4"/>
      <c r="Y61" s="4"/>
      <c r="Z61" s="4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4"/>
      <c r="W62" s="4"/>
      <c r="X62" s="4"/>
      <c r="Y62" s="4"/>
      <c r="Z62" s="4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4"/>
      <c r="W63" s="4"/>
      <c r="X63" s="4"/>
      <c r="Y63" s="4"/>
      <c r="Z63" s="4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4"/>
      <c r="W64" s="4"/>
      <c r="X64" s="4"/>
      <c r="Y64" s="4"/>
      <c r="Z64" s="4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4"/>
      <c r="W65" s="4"/>
      <c r="X65" s="4"/>
      <c r="Y65" s="4"/>
      <c r="Z65" s="4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4"/>
      <c r="W66" s="4"/>
      <c r="X66" s="4"/>
      <c r="Y66" s="4"/>
      <c r="Z66" s="4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4"/>
      <c r="W67" s="4"/>
      <c r="X67" s="4"/>
      <c r="Y67" s="4"/>
      <c r="Z67" s="4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4"/>
      <c r="W68" s="4"/>
      <c r="X68" s="4"/>
      <c r="Y68" s="4"/>
      <c r="Z68" s="4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4"/>
      <c r="W69" s="4"/>
      <c r="X69" s="4"/>
      <c r="Y69" s="4"/>
      <c r="Z69" s="4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4"/>
      <c r="W70" s="4"/>
      <c r="X70" s="4"/>
      <c r="Y70" s="4"/>
      <c r="Z70" s="4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4"/>
      <c r="W71" s="4"/>
      <c r="X71" s="4"/>
      <c r="Y71" s="4"/>
      <c r="Z71" s="4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4"/>
      <c r="W72" s="4"/>
      <c r="X72" s="4"/>
      <c r="Y72" s="4"/>
      <c r="Z72" s="4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4"/>
      <c r="W73" s="4"/>
      <c r="X73" s="4"/>
      <c r="Y73" s="4"/>
      <c r="Z73" s="4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4"/>
      <c r="W74" s="4"/>
      <c r="X74" s="4"/>
      <c r="Y74" s="4"/>
      <c r="Z74" s="4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4"/>
      <c r="W75" s="4"/>
      <c r="X75" s="4"/>
      <c r="Y75" s="4"/>
      <c r="Z75" s="4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4"/>
      <c r="W76" s="4"/>
      <c r="X76" s="4"/>
      <c r="Y76" s="4"/>
      <c r="Z76" s="4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4"/>
      <c r="W77" s="4"/>
      <c r="X77" s="4"/>
      <c r="Y77" s="4"/>
      <c r="Z77" s="4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4"/>
      <c r="W78" s="4"/>
      <c r="X78" s="4"/>
      <c r="Y78" s="4"/>
      <c r="Z78" s="4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4"/>
      <c r="W79" s="4"/>
      <c r="X79" s="4"/>
      <c r="Y79" s="4"/>
      <c r="Z79" s="4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4"/>
      <c r="W80" s="4"/>
      <c r="X80" s="4"/>
      <c r="Y80" s="4"/>
      <c r="Z80" s="4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4"/>
      <c r="W81" s="4"/>
      <c r="X81" s="4"/>
      <c r="Y81" s="4"/>
      <c r="Z81" s="4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4"/>
      <c r="W82" s="4"/>
      <c r="X82" s="4"/>
      <c r="Y82" s="4"/>
      <c r="Z82" s="4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4"/>
      <c r="W83" s="4"/>
      <c r="X83" s="4"/>
      <c r="Y83" s="4"/>
      <c r="Z83" s="4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4"/>
      <c r="W84" s="4"/>
      <c r="X84" s="4"/>
      <c r="Y84" s="4"/>
      <c r="Z84" s="4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4"/>
      <c r="W85" s="4"/>
      <c r="X85" s="4"/>
      <c r="Y85" s="4"/>
      <c r="Z85" s="4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4"/>
      <c r="W86" s="4"/>
      <c r="X86" s="4"/>
      <c r="Y86" s="4"/>
      <c r="Z86" s="4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4"/>
      <c r="W87" s="4"/>
      <c r="X87" s="4"/>
      <c r="Y87" s="4"/>
      <c r="Z87" s="4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4"/>
      <c r="W88" s="4"/>
      <c r="X88" s="4"/>
      <c r="Y88" s="4"/>
      <c r="Z88" s="4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4"/>
      <c r="W89" s="4"/>
      <c r="X89" s="4"/>
      <c r="Y89" s="4"/>
      <c r="Z89" s="4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4"/>
      <c r="W90" s="4"/>
      <c r="X90" s="4"/>
      <c r="Y90" s="4"/>
      <c r="Z90" s="4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4"/>
      <c r="W91" s="4"/>
      <c r="X91" s="4"/>
      <c r="Y91" s="4"/>
      <c r="Z91" s="4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4"/>
      <c r="W92" s="4"/>
      <c r="X92" s="4"/>
      <c r="Y92" s="4"/>
      <c r="Z92" s="4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4"/>
      <c r="W93" s="4"/>
      <c r="X93" s="4"/>
      <c r="Y93" s="4"/>
      <c r="Z93" s="4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4"/>
      <c r="W94" s="4"/>
      <c r="X94" s="4"/>
      <c r="Y94" s="4"/>
      <c r="Z94" s="4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4"/>
      <c r="W95" s="4"/>
      <c r="X95" s="4"/>
      <c r="Y95" s="4"/>
      <c r="Z95" s="4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4"/>
      <c r="W96" s="4"/>
      <c r="X96" s="4"/>
      <c r="Y96" s="4"/>
      <c r="Z96" s="4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4"/>
      <c r="W97" s="4"/>
      <c r="X97" s="4"/>
      <c r="Y97" s="4"/>
      <c r="Z97" s="4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4"/>
      <c r="W98" s="4"/>
      <c r="X98" s="4"/>
      <c r="Y98" s="4"/>
      <c r="Z98" s="4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4"/>
      <c r="W99" s="4"/>
      <c r="X99" s="4"/>
      <c r="Y99" s="4"/>
      <c r="Z99" s="4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4"/>
      <c r="W100" s="4"/>
      <c r="X100" s="4"/>
      <c r="Y100" s="4"/>
      <c r="Z100" s="4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4"/>
      <c r="W101" s="4"/>
      <c r="X101" s="4"/>
      <c r="Y101" s="4"/>
      <c r="Z101" s="4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4"/>
      <c r="W102" s="4"/>
      <c r="X102" s="4"/>
      <c r="Y102" s="4"/>
      <c r="Z102" s="4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4"/>
      <c r="W103" s="4"/>
      <c r="X103" s="4"/>
      <c r="Y103" s="4"/>
      <c r="Z103" s="4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4"/>
      <c r="W104" s="4"/>
      <c r="X104" s="4"/>
      <c r="Y104" s="4"/>
      <c r="Z104" s="4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4"/>
      <c r="W105" s="4"/>
      <c r="X105" s="4"/>
      <c r="Y105" s="4"/>
      <c r="Z105" s="4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4"/>
      <c r="W106" s="4"/>
      <c r="X106" s="4"/>
      <c r="Y106" s="4"/>
      <c r="Z106" s="4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4"/>
      <c r="W107" s="4"/>
      <c r="X107" s="4"/>
      <c r="Y107" s="4"/>
      <c r="Z107" s="4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4"/>
      <c r="W108" s="4"/>
      <c r="X108" s="4"/>
      <c r="Y108" s="4"/>
      <c r="Z108" s="4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4"/>
      <c r="W109" s="4"/>
      <c r="X109" s="4"/>
      <c r="Y109" s="4"/>
      <c r="Z109" s="4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4"/>
      <c r="W110" s="4"/>
      <c r="X110" s="4"/>
      <c r="Y110" s="4"/>
      <c r="Z110" s="4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4"/>
      <c r="W111" s="4"/>
      <c r="X111" s="4"/>
      <c r="Y111" s="4"/>
      <c r="Z111" s="4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4"/>
      <c r="W112" s="4"/>
      <c r="X112" s="4"/>
      <c r="Y112" s="4"/>
      <c r="Z112" s="4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4"/>
      <c r="W113" s="4"/>
      <c r="X113" s="4"/>
      <c r="Y113" s="4"/>
      <c r="Z113" s="4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4"/>
      <c r="W114" s="4"/>
      <c r="X114" s="4"/>
      <c r="Y114" s="4"/>
      <c r="Z114" s="4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4"/>
      <c r="W115" s="4"/>
      <c r="X115" s="4"/>
      <c r="Y115" s="4"/>
      <c r="Z115" s="4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4"/>
      <c r="W116" s="4"/>
      <c r="X116" s="4"/>
      <c r="Y116" s="4"/>
      <c r="Z116" s="4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4"/>
      <c r="W117" s="4"/>
      <c r="X117" s="4"/>
      <c r="Y117" s="4"/>
      <c r="Z117" s="4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4"/>
      <c r="W118" s="4"/>
      <c r="X118" s="4"/>
      <c r="Y118" s="4"/>
      <c r="Z118" s="4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4"/>
      <c r="W119" s="4"/>
      <c r="X119" s="4"/>
      <c r="Y119" s="4"/>
      <c r="Z119" s="4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4"/>
      <c r="W120" s="4"/>
      <c r="X120" s="4"/>
      <c r="Y120" s="4"/>
      <c r="Z120" s="4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4"/>
      <c r="W121" s="4"/>
      <c r="X121" s="4"/>
      <c r="Y121" s="4"/>
      <c r="Z121" s="4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4"/>
      <c r="W122" s="4"/>
      <c r="X122" s="4"/>
      <c r="Y122" s="4"/>
      <c r="Z122" s="4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4"/>
      <c r="W123" s="4"/>
      <c r="X123" s="4"/>
      <c r="Y123" s="4"/>
      <c r="Z123" s="4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4"/>
      <c r="W124" s="4"/>
      <c r="X124" s="4"/>
      <c r="Y124" s="4"/>
      <c r="Z124" s="4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4"/>
      <c r="W125" s="4"/>
      <c r="X125" s="4"/>
      <c r="Y125" s="4"/>
      <c r="Z125" s="4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4"/>
      <c r="W126" s="4"/>
      <c r="X126" s="4"/>
      <c r="Y126" s="4"/>
      <c r="Z126" s="4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4"/>
      <c r="W127" s="4"/>
      <c r="X127" s="4"/>
      <c r="Y127" s="4"/>
      <c r="Z127" s="4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4"/>
      <c r="W128" s="4"/>
      <c r="X128" s="4"/>
      <c r="Y128" s="4"/>
      <c r="Z128" s="4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4"/>
      <c r="W129" s="4"/>
      <c r="X129" s="4"/>
      <c r="Y129" s="4"/>
      <c r="Z129" s="4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4"/>
      <c r="W130" s="4"/>
      <c r="X130" s="4"/>
      <c r="Y130" s="4"/>
      <c r="Z130" s="4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4"/>
      <c r="W131" s="4"/>
      <c r="X131" s="4"/>
      <c r="Y131" s="4"/>
      <c r="Z131" s="4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4"/>
      <c r="W132" s="4"/>
      <c r="X132" s="4"/>
      <c r="Y132" s="4"/>
      <c r="Z132" s="4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4"/>
      <c r="W133" s="4"/>
      <c r="X133" s="4"/>
      <c r="Y133" s="4"/>
      <c r="Z133" s="4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4"/>
      <c r="W134" s="4"/>
      <c r="X134" s="4"/>
      <c r="Y134" s="4"/>
      <c r="Z134" s="4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4"/>
      <c r="W135" s="4"/>
      <c r="X135" s="4"/>
      <c r="Y135" s="4"/>
      <c r="Z135" s="4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4"/>
      <c r="W136" s="4"/>
      <c r="X136" s="4"/>
      <c r="Y136" s="4"/>
      <c r="Z136" s="4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4"/>
      <c r="W137" s="4"/>
      <c r="X137" s="4"/>
      <c r="Y137" s="4"/>
      <c r="Z137" s="4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4"/>
      <c r="W138" s="4"/>
      <c r="X138" s="4"/>
      <c r="Y138" s="4"/>
      <c r="Z138" s="4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4"/>
      <c r="W139" s="4"/>
      <c r="X139" s="4"/>
      <c r="Y139" s="4"/>
      <c r="Z139" s="4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4"/>
      <c r="W140" s="4"/>
      <c r="X140" s="4"/>
      <c r="Y140" s="4"/>
      <c r="Z140" s="4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4"/>
      <c r="W141" s="4"/>
      <c r="X141" s="4"/>
      <c r="Y141" s="4"/>
      <c r="Z141" s="4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4"/>
      <c r="W142" s="4"/>
      <c r="X142" s="4"/>
      <c r="Y142" s="4"/>
      <c r="Z142" s="4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4"/>
      <c r="W143" s="4"/>
      <c r="X143" s="4"/>
      <c r="Y143" s="4"/>
      <c r="Z143" s="4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4"/>
      <c r="W144" s="4"/>
      <c r="X144" s="4"/>
      <c r="Y144" s="4"/>
      <c r="Z144" s="4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4"/>
      <c r="W145" s="4"/>
      <c r="X145" s="4"/>
      <c r="Y145" s="4"/>
      <c r="Z145" s="4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4"/>
      <c r="W146" s="4"/>
      <c r="X146" s="4"/>
      <c r="Y146" s="4"/>
      <c r="Z146" s="4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4"/>
      <c r="W147" s="4"/>
      <c r="X147" s="4"/>
      <c r="Y147" s="4"/>
      <c r="Z147" s="4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4"/>
      <c r="W148" s="4"/>
      <c r="X148" s="4"/>
      <c r="Y148" s="4"/>
      <c r="Z148" s="4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4"/>
      <c r="W149" s="4"/>
      <c r="X149" s="4"/>
      <c r="Y149" s="4"/>
      <c r="Z149" s="4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4"/>
      <c r="W150" s="4"/>
      <c r="X150" s="4"/>
      <c r="Y150" s="4"/>
      <c r="Z150" s="4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4"/>
      <c r="W151" s="4"/>
      <c r="X151" s="4"/>
      <c r="Y151" s="4"/>
      <c r="Z151" s="4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4"/>
      <c r="W152" s="4"/>
      <c r="X152" s="4"/>
      <c r="Y152" s="4"/>
      <c r="Z152" s="4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4"/>
      <c r="W153" s="4"/>
      <c r="X153" s="4"/>
      <c r="Y153" s="4"/>
      <c r="Z153" s="4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4"/>
      <c r="W154" s="4"/>
      <c r="X154" s="4"/>
      <c r="Y154" s="4"/>
      <c r="Z154" s="4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4"/>
      <c r="W155" s="4"/>
      <c r="X155" s="4"/>
      <c r="Y155" s="4"/>
      <c r="Z155" s="4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4"/>
      <c r="W156" s="4"/>
      <c r="X156" s="4"/>
      <c r="Y156" s="4"/>
      <c r="Z156" s="4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4"/>
      <c r="W157" s="4"/>
      <c r="X157" s="4"/>
      <c r="Y157" s="4"/>
      <c r="Z157" s="4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4"/>
      <c r="W158" s="4"/>
      <c r="X158" s="4"/>
      <c r="Y158" s="4"/>
      <c r="Z158" s="4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4"/>
      <c r="W159" s="4"/>
      <c r="X159" s="4"/>
      <c r="Y159" s="4"/>
      <c r="Z159" s="4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4"/>
      <c r="W160" s="4"/>
      <c r="X160" s="4"/>
      <c r="Y160" s="4"/>
      <c r="Z160" s="4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4"/>
      <c r="W161" s="4"/>
      <c r="X161" s="4"/>
      <c r="Y161" s="4"/>
      <c r="Z161" s="4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4"/>
      <c r="W162" s="4"/>
      <c r="X162" s="4"/>
      <c r="Y162" s="4"/>
      <c r="Z162" s="4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4"/>
      <c r="W163" s="4"/>
      <c r="X163" s="4"/>
      <c r="Y163" s="4"/>
      <c r="Z163" s="4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4"/>
      <c r="W164" s="4"/>
      <c r="X164" s="4"/>
      <c r="Y164" s="4"/>
      <c r="Z164" s="4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4"/>
      <c r="W165" s="4"/>
      <c r="X165" s="4"/>
      <c r="Y165" s="4"/>
      <c r="Z165" s="4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4"/>
      <c r="W166" s="4"/>
      <c r="X166" s="4"/>
      <c r="Y166" s="4"/>
      <c r="Z166" s="4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4"/>
      <c r="W167" s="4"/>
      <c r="X167" s="4"/>
      <c r="Y167" s="4"/>
      <c r="Z167" s="4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4"/>
      <c r="W168" s="4"/>
      <c r="X168" s="4"/>
      <c r="Y168" s="4"/>
      <c r="Z168" s="4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4"/>
      <c r="W169" s="4"/>
      <c r="X169" s="4"/>
      <c r="Y169" s="4"/>
      <c r="Z169" s="4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4"/>
      <c r="W170" s="4"/>
      <c r="X170" s="4"/>
      <c r="Y170" s="4"/>
      <c r="Z170" s="4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4"/>
      <c r="W171" s="4"/>
      <c r="X171" s="4"/>
      <c r="Y171" s="4"/>
      <c r="Z171" s="4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4"/>
      <c r="W172" s="4"/>
      <c r="X172" s="4"/>
      <c r="Y172" s="4"/>
      <c r="Z172" s="4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4"/>
      <c r="W173" s="4"/>
      <c r="X173" s="4"/>
      <c r="Y173" s="4"/>
      <c r="Z173" s="4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4"/>
      <c r="W174" s="4"/>
      <c r="X174" s="4"/>
      <c r="Y174" s="4"/>
      <c r="Z174" s="4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4"/>
      <c r="W175" s="4"/>
      <c r="X175" s="4"/>
      <c r="Y175" s="4"/>
      <c r="Z175" s="4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4"/>
      <c r="W176" s="4"/>
      <c r="X176" s="4"/>
      <c r="Y176" s="4"/>
      <c r="Z176" s="4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4"/>
      <c r="W177" s="4"/>
      <c r="X177" s="4"/>
      <c r="Y177" s="4"/>
      <c r="Z177" s="4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4"/>
      <c r="W178" s="4"/>
      <c r="X178" s="4"/>
      <c r="Y178" s="4"/>
      <c r="Z178" s="4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4"/>
      <c r="W179" s="4"/>
      <c r="X179" s="4"/>
      <c r="Y179" s="4"/>
      <c r="Z179" s="4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4"/>
      <c r="W180" s="4"/>
      <c r="X180" s="4"/>
      <c r="Y180" s="4"/>
      <c r="Z180" s="4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4"/>
      <c r="W181" s="4"/>
      <c r="X181" s="4"/>
      <c r="Y181" s="4"/>
      <c r="Z181" s="4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4"/>
      <c r="W182" s="4"/>
      <c r="X182" s="4"/>
      <c r="Y182" s="4"/>
      <c r="Z182" s="4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4"/>
      <c r="W183" s="4"/>
      <c r="X183" s="4"/>
      <c r="Y183" s="4"/>
      <c r="Z183" s="4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4"/>
      <c r="W184" s="4"/>
      <c r="X184" s="4"/>
      <c r="Y184" s="4"/>
      <c r="Z184" s="4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4"/>
      <c r="W185" s="4"/>
      <c r="X185" s="4"/>
      <c r="Y185" s="4"/>
      <c r="Z185" s="4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4"/>
      <c r="W186" s="4"/>
      <c r="X186" s="4"/>
      <c r="Y186" s="4"/>
      <c r="Z186" s="4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4"/>
      <c r="W187" s="4"/>
      <c r="X187" s="4"/>
      <c r="Y187" s="4"/>
      <c r="Z187" s="4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4"/>
      <c r="W188" s="4"/>
      <c r="X188" s="4"/>
      <c r="Y188" s="4"/>
      <c r="Z188" s="4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4"/>
      <c r="W189" s="4"/>
      <c r="X189" s="4"/>
      <c r="Y189" s="4"/>
      <c r="Z189" s="4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4"/>
      <c r="W190" s="4"/>
      <c r="X190" s="4"/>
      <c r="Y190" s="4"/>
      <c r="Z190" s="4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4"/>
      <c r="W191" s="4"/>
      <c r="X191" s="4"/>
      <c r="Y191" s="4"/>
      <c r="Z191" s="4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4"/>
      <c r="W192" s="4"/>
      <c r="X192" s="4"/>
      <c r="Y192" s="4"/>
      <c r="Z192" s="4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4"/>
      <c r="W193" s="4"/>
      <c r="X193" s="4"/>
      <c r="Y193" s="4"/>
      <c r="Z193" s="4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4"/>
      <c r="W194" s="4"/>
      <c r="X194" s="4"/>
      <c r="Y194" s="4"/>
      <c r="Z194" s="4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4"/>
      <c r="W195" s="4"/>
      <c r="X195" s="4"/>
      <c r="Y195" s="4"/>
      <c r="Z195" s="4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4"/>
      <c r="W196" s="4"/>
      <c r="X196" s="4"/>
      <c r="Y196" s="4"/>
      <c r="Z196" s="4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4"/>
      <c r="W197" s="4"/>
      <c r="X197" s="4"/>
      <c r="Y197" s="4"/>
      <c r="Z197" s="4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4"/>
      <c r="W198" s="4"/>
      <c r="X198" s="4"/>
      <c r="Y198" s="4"/>
      <c r="Z198" s="4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4"/>
      <c r="W199" s="4"/>
      <c r="X199" s="4"/>
      <c r="Y199" s="4"/>
      <c r="Z199" s="4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4"/>
      <c r="W200" s="4"/>
      <c r="X200" s="4"/>
      <c r="Y200" s="4"/>
      <c r="Z200" s="4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4"/>
      <c r="W201" s="4"/>
      <c r="X201" s="4"/>
      <c r="Y201" s="4"/>
      <c r="Z201" s="4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4"/>
      <c r="W202" s="4"/>
      <c r="X202" s="4"/>
      <c r="Y202" s="4"/>
      <c r="Z202" s="4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4"/>
      <c r="W203" s="4"/>
      <c r="X203" s="4"/>
      <c r="Y203" s="4"/>
      <c r="Z203" s="4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4"/>
      <c r="W204" s="4"/>
      <c r="X204" s="4"/>
      <c r="Y204" s="4"/>
      <c r="Z204" s="4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4"/>
      <c r="W205" s="4"/>
      <c r="X205" s="4"/>
      <c r="Y205" s="4"/>
      <c r="Z205" s="4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4"/>
      <c r="W206" s="4"/>
      <c r="X206" s="4"/>
      <c r="Y206" s="4"/>
      <c r="Z206" s="4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4"/>
      <c r="W207" s="4"/>
      <c r="X207" s="4"/>
      <c r="Y207" s="4"/>
      <c r="Z207" s="4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4"/>
      <c r="W208" s="4"/>
      <c r="X208" s="4"/>
      <c r="Y208" s="4"/>
      <c r="Z208" s="4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4"/>
      <c r="W209" s="4"/>
      <c r="X209" s="4"/>
      <c r="Y209" s="4"/>
      <c r="Z209" s="4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4"/>
      <c r="W210" s="4"/>
      <c r="X210" s="4"/>
      <c r="Y210" s="4"/>
      <c r="Z210" s="4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4"/>
      <c r="W211" s="4"/>
      <c r="X211" s="4"/>
      <c r="Y211" s="4"/>
      <c r="Z211" s="4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4"/>
      <c r="W212" s="4"/>
      <c r="X212" s="4"/>
      <c r="Y212" s="4"/>
      <c r="Z212" s="4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4"/>
      <c r="W213" s="4"/>
      <c r="X213" s="4"/>
      <c r="Y213" s="4"/>
      <c r="Z213" s="4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4"/>
      <c r="W214" s="4"/>
      <c r="X214" s="4"/>
      <c r="Y214" s="4"/>
      <c r="Z214" s="4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4"/>
      <c r="W215" s="4"/>
      <c r="X215" s="4"/>
      <c r="Y215" s="4"/>
      <c r="Z215" s="4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4"/>
      <c r="W216" s="4"/>
      <c r="X216" s="4"/>
      <c r="Y216" s="4"/>
      <c r="Z216" s="4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4"/>
      <c r="W217" s="4"/>
      <c r="X217" s="4"/>
      <c r="Y217" s="4"/>
      <c r="Z217" s="4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4"/>
      <c r="W218" s="4"/>
      <c r="X218" s="4"/>
      <c r="Y218" s="4"/>
      <c r="Z218" s="4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4"/>
      <c r="W219" s="4"/>
      <c r="X219" s="4"/>
      <c r="Y219" s="4"/>
      <c r="Z219" s="4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4"/>
      <c r="W220" s="4"/>
      <c r="X220" s="4"/>
      <c r="Y220" s="4"/>
      <c r="Z220" s="4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4"/>
      <c r="W221" s="4"/>
      <c r="X221" s="4"/>
      <c r="Y221" s="4"/>
      <c r="Z221" s="4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4"/>
      <c r="W222" s="4"/>
      <c r="X222" s="4"/>
      <c r="Y222" s="4"/>
      <c r="Z222" s="4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4"/>
      <c r="W223" s="4"/>
      <c r="X223" s="4"/>
      <c r="Y223" s="4"/>
      <c r="Z223" s="4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4"/>
      <c r="W224" s="4"/>
      <c r="X224" s="4"/>
      <c r="Y224" s="4"/>
      <c r="Z224" s="4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4"/>
      <c r="W225" s="4"/>
      <c r="X225" s="4"/>
      <c r="Y225" s="4"/>
      <c r="Z225" s="4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4"/>
      <c r="W226" s="4"/>
      <c r="X226" s="4"/>
      <c r="Y226" s="4"/>
      <c r="Z226" s="4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4"/>
      <c r="W227" s="4"/>
      <c r="X227" s="4"/>
      <c r="Y227" s="4"/>
      <c r="Z227" s="4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4"/>
      <c r="W228" s="4"/>
      <c r="X228" s="4"/>
      <c r="Y228" s="4"/>
      <c r="Z228" s="4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</sheetData>
  <mergeCells count="4">
    <mergeCell ref="A2:G2"/>
    <mergeCell ref="B7:D7"/>
    <mergeCell ref="B18:E18"/>
    <mergeCell ref="B30:G30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98"/>
  <sheetViews>
    <sheetView tabSelected="1" zoomScale="80" zoomScaleNormal="80" workbookViewId="0">
      <selection activeCell="C3" sqref="C3"/>
    </sheetView>
  </sheetViews>
  <sheetFormatPr defaultColWidth="14.44140625" defaultRowHeight="15" customHeight="1"/>
  <cols>
    <col min="1" max="1" width="64.33203125" customWidth="1"/>
    <col min="2" max="2" width="36" customWidth="1"/>
    <col min="3" max="3" width="30.109375" customWidth="1"/>
    <col min="4" max="4" width="26.88671875" customWidth="1"/>
    <col min="5" max="5" width="34.44140625" customWidth="1"/>
    <col min="6" max="6" width="30.88671875" customWidth="1"/>
    <col min="7" max="26" width="8" customWidth="1"/>
  </cols>
  <sheetData>
    <row r="1" spans="1:6" ht="97.5" customHeight="1">
      <c r="A1" s="115" t="s">
        <v>5</v>
      </c>
      <c r="B1" s="104"/>
      <c r="C1" s="105"/>
      <c r="D1" s="4"/>
      <c r="E1" s="4"/>
      <c r="F1" s="4"/>
    </row>
    <row r="2" spans="1:6" ht="58.5" customHeight="1">
      <c r="A2" s="106"/>
      <c r="B2" s="107" t="s">
        <v>6</v>
      </c>
      <c r="C2" s="108" t="s">
        <v>7</v>
      </c>
      <c r="D2" s="4"/>
      <c r="E2" s="4"/>
      <c r="F2" s="4"/>
    </row>
    <row r="3" spans="1:6" ht="43.5" customHeight="1">
      <c r="A3" s="106" t="s">
        <v>8</v>
      </c>
      <c r="B3" s="109"/>
      <c r="C3" s="114"/>
      <c r="D3" s="4"/>
      <c r="E3" s="4"/>
      <c r="F3" s="4"/>
    </row>
    <row r="4" spans="1:6" ht="42.75" customHeight="1">
      <c r="A4" s="110" t="s">
        <v>97</v>
      </c>
      <c r="B4" s="111"/>
      <c r="C4" s="112">
        <f>C3</f>
        <v>0</v>
      </c>
      <c r="D4" s="4"/>
      <c r="E4" s="4"/>
      <c r="F4" s="4"/>
    </row>
    <row r="5" spans="1:6" ht="12.75" customHeight="1">
      <c r="A5" s="113"/>
      <c r="B5" s="113"/>
      <c r="C5" s="113"/>
      <c r="D5" s="4"/>
      <c r="E5" s="4"/>
      <c r="F5" s="4"/>
    </row>
    <row r="6" spans="1:6" ht="12.75" customHeight="1">
      <c r="A6" s="4"/>
      <c r="B6" s="4"/>
      <c r="C6" s="4"/>
      <c r="D6" s="4"/>
      <c r="E6" s="4"/>
      <c r="F6" s="4"/>
    </row>
    <row r="7" spans="1:6" ht="12.75" customHeight="1">
      <c r="A7" s="4"/>
      <c r="B7" s="4"/>
      <c r="C7" s="4"/>
      <c r="D7" s="4"/>
      <c r="E7" s="4"/>
      <c r="F7" s="4"/>
    </row>
    <row r="8" spans="1:6" ht="12.75" customHeight="1">
      <c r="A8" s="4"/>
      <c r="B8" s="4"/>
      <c r="C8" s="4"/>
      <c r="D8" s="4"/>
      <c r="E8" s="4"/>
      <c r="F8" s="4"/>
    </row>
    <row r="9" spans="1:6" ht="13.5" customHeight="1">
      <c r="A9" s="4"/>
      <c r="B9" s="4"/>
      <c r="C9" s="4"/>
      <c r="D9" s="4"/>
      <c r="E9" s="4"/>
      <c r="F9" s="4"/>
    </row>
    <row r="10" spans="1:6" s="66" customFormat="1" ht="105.75" customHeight="1">
      <c r="A10" s="18" t="s">
        <v>9</v>
      </c>
      <c r="B10" s="19" t="s">
        <v>10</v>
      </c>
      <c r="C10" s="20" t="s">
        <v>11</v>
      </c>
      <c r="D10" s="21" t="s">
        <v>12</v>
      </c>
      <c r="E10" s="20" t="s">
        <v>13</v>
      </c>
      <c r="F10" s="20" t="s">
        <v>14</v>
      </c>
    </row>
    <row r="11" spans="1:6" s="66" customFormat="1" ht="18" customHeight="1">
      <c r="A11" s="22" t="s">
        <v>15</v>
      </c>
      <c r="B11" s="23">
        <f>C3</f>
        <v>0</v>
      </c>
      <c r="C11" s="24">
        <f>'Oferta Lab Clínico Obrigatório'!M34</f>
        <v>0</v>
      </c>
      <c r="D11" s="25">
        <f>'Oferta Lab Clínico Obrigatório'!J34</f>
        <v>0</v>
      </c>
      <c r="E11" s="24">
        <f>'Oferta Lab Clínico Obrigatório'!L34</f>
        <v>0</v>
      </c>
      <c r="F11" s="24">
        <f>C11</f>
        <v>0</v>
      </c>
    </row>
    <row r="12" spans="1:6" s="66" customFormat="1" ht="27" customHeight="1">
      <c r="A12" s="26" t="s">
        <v>16</v>
      </c>
      <c r="B12" s="27">
        <f t="shared" ref="B12:F12" si="0">SUM(B11)</f>
        <v>0</v>
      </c>
      <c r="C12" s="28">
        <f t="shared" si="0"/>
        <v>0</v>
      </c>
      <c r="D12" s="29">
        <f t="shared" si="0"/>
        <v>0</v>
      </c>
      <c r="E12" s="28">
        <f t="shared" si="0"/>
        <v>0</v>
      </c>
      <c r="F12" s="28">
        <f t="shared" si="0"/>
        <v>0</v>
      </c>
    </row>
    <row r="13" spans="1:6" s="66" customFormat="1" ht="12.75" customHeight="1"/>
    <row r="14" spans="1:6" s="66" customFormat="1" ht="12.75" customHeight="1"/>
    <row r="15" spans="1:6" s="66" customFormat="1" ht="12.75" hidden="1" customHeight="1">
      <c r="D15" s="30">
        <f>D12*10</f>
        <v>0</v>
      </c>
      <c r="E15" s="30">
        <f>E12*10</f>
        <v>0</v>
      </c>
      <c r="F15" s="30">
        <f>F12*10</f>
        <v>0</v>
      </c>
    </row>
    <row r="16" spans="1:6" s="66" customFormat="1" ht="12.75" customHeight="1"/>
    <row r="17" s="66" customFormat="1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sheetProtection password="87E1" sheet="1" objects="1" scenarios="1" selectLockedCells="1"/>
  <mergeCells count="1">
    <mergeCell ref="A1:C1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7"/>
  <sheetViews>
    <sheetView workbookViewId="0">
      <selection sqref="A1:XFD1048576"/>
    </sheetView>
  </sheetViews>
  <sheetFormatPr defaultColWidth="14.44140625" defaultRowHeight="15" customHeight="1"/>
  <cols>
    <col min="1" max="1" width="0.109375" customWidth="1"/>
    <col min="2" max="2" width="13.33203125" customWidth="1"/>
    <col min="3" max="3" width="88.88671875" customWidth="1"/>
    <col min="4" max="4" width="9.77734375" hidden="1" customWidth="1"/>
    <col min="5" max="5" width="15.33203125" customWidth="1"/>
    <col min="6" max="6" width="15" customWidth="1"/>
    <col min="7" max="7" width="19.44140625" customWidth="1"/>
    <col min="8" max="8" width="0.109375" hidden="1" customWidth="1"/>
    <col min="9" max="9" width="15.6640625" hidden="1" customWidth="1"/>
    <col min="10" max="10" width="14.109375" customWidth="1"/>
    <col min="11" max="11" width="0.44140625" hidden="1" customWidth="1"/>
    <col min="12" max="12" width="14.44140625" customWidth="1"/>
    <col min="13" max="13" width="15.6640625" customWidth="1"/>
    <col min="14" max="28" width="8" customWidth="1"/>
  </cols>
  <sheetData>
    <row r="1" spans="1:13" ht="56.4" customHeight="1">
      <c r="A1" s="82"/>
      <c r="B1" s="83"/>
      <c r="C1" s="83"/>
      <c r="D1" s="84"/>
      <c r="E1" s="83"/>
      <c r="F1" s="83"/>
      <c r="G1" s="84"/>
      <c r="H1" s="31"/>
    </row>
    <row r="2" spans="1:13" ht="0.75" hidden="1" customHeight="1">
      <c r="A2" s="85"/>
      <c r="B2" s="86"/>
      <c r="C2" s="86"/>
      <c r="D2" s="87"/>
      <c r="E2" s="86"/>
      <c r="F2" s="86"/>
      <c r="G2" s="88"/>
      <c r="H2" s="32"/>
    </row>
    <row r="3" spans="1:13" ht="0.75" hidden="1" customHeight="1" thickBot="1">
      <c r="A3" s="89"/>
      <c r="B3" s="90"/>
      <c r="C3" s="90"/>
      <c r="D3" s="91"/>
      <c r="E3" s="90"/>
      <c r="F3" s="90"/>
      <c r="G3" s="92"/>
      <c r="H3" s="32"/>
      <c r="I3" s="33"/>
      <c r="J3" s="34"/>
      <c r="K3" s="4"/>
      <c r="L3" s="4"/>
    </row>
    <row r="4" spans="1:13" ht="0.75" customHeight="1" thickBot="1">
      <c r="A4" s="93"/>
      <c r="B4" s="83"/>
      <c r="C4" s="83"/>
      <c r="D4" s="84"/>
      <c r="E4" s="83"/>
      <c r="F4" s="83"/>
      <c r="G4" s="84"/>
      <c r="H4" s="32"/>
      <c r="J4" s="34"/>
      <c r="K4" s="4"/>
      <c r="L4" s="4"/>
    </row>
    <row r="5" spans="1:13" ht="18" hidden="1" customHeight="1">
      <c r="A5" s="94" t="s">
        <v>17</v>
      </c>
      <c r="B5" s="79"/>
      <c r="C5" s="79"/>
      <c r="D5" s="79"/>
      <c r="E5" s="79"/>
      <c r="F5" s="95" t="s">
        <v>18</v>
      </c>
      <c r="G5" s="79"/>
      <c r="H5" s="35"/>
      <c r="J5" s="34"/>
      <c r="K5" s="4"/>
      <c r="L5" s="4"/>
    </row>
    <row r="6" spans="1:13" ht="12.75" hidden="1" customHeight="1">
      <c r="B6" s="36"/>
      <c r="C6" s="46"/>
      <c r="D6" s="46"/>
      <c r="E6" s="46"/>
      <c r="F6" s="49" t="s">
        <v>16</v>
      </c>
      <c r="G6" s="50" t="e">
        <f>SUM(#REF!)</f>
        <v>#REF!</v>
      </c>
      <c r="H6" s="50"/>
      <c r="I6" s="50" t="e">
        <f>SUM(#REF!)</f>
        <v>#REF!</v>
      </c>
      <c r="J6" s="51"/>
      <c r="K6" s="49"/>
      <c r="L6" s="49"/>
      <c r="M6" s="46"/>
    </row>
    <row r="7" spans="1:13" ht="31.2" customHeight="1" thickBot="1">
      <c r="B7" s="69" t="s">
        <v>19</v>
      </c>
      <c r="C7" s="70" t="s">
        <v>100</v>
      </c>
      <c r="D7" s="71" t="s">
        <v>76</v>
      </c>
      <c r="E7" s="72" t="s">
        <v>20</v>
      </c>
      <c r="F7" s="70" t="s">
        <v>21</v>
      </c>
      <c r="G7" s="71" t="s">
        <v>77</v>
      </c>
      <c r="H7" s="73"/>
      <c r="I7" s="73"/>
      <c r="J7" s="74" t="s">
        <v>79</v>
      </c>
      <c r="K7" s="73"/>
      <c r="L7" s="67" t="s">
        <v>80</v>
      </c>
      <c r="M7" s="68" t="s">
        <v>78</v>
      </c>
    </row>
    <row r="8" spans="1:13" ht="12.75" customHeight="1">
      <c r="B8" s="60" t="s">
        <v>22</v>
      </c>
      <c r="C8" s="52" t="s">
        <v>85</v>
      </c>
      <c r="D8" s="52">
        <f>'Oferta Total Lab Clínico'!C3*4%</f>
        <v>0</v>
      </c>
      <c r="E8" s="53">
        <v>15.65</v>
      </c>
      <c r="F8" s="54">
        <f>E8*300%</f>
        <v>46.95</v>
      </c>
      <c r="G8" s="54">
        <f t="shared" ref="G8:G29" si="0">E8+F8</f>
        <v>62.6</v>
      </c>
      <c r="H8" s="46"/>
      <c r="I8" s="46"/>
      <c r="J8" s="55">
        <f>D8*E8</f>
        <v>0</v>
      </c>
      <c r="K8" s="56"/>
      <c r="L8" s="55">
        <f>D8*F8</f>
        <v>0</v>
      </c>
      <c r="M8" s="57">
        <f>J8+L8</f>
        <v>0</v>
      </c>
    </row>
    <row r="9" spans="1:13" ht="12.75" customHeight="1">
      <c r="B9" s="61" t="s">
        <v>23</v>
      </c>
      <c r="C9" s="39" t="s">
        <v>84</v>
      </c>
      <c r="D9" s="52">
        <f>'Oferta Total Lab Clínico'!C3*4%</f>
        <v>0</v>
      </c>
      <c r="E9" s="40">
        <v>1.85</v>
      </c>
      <c r="F9" s="54">
        <f t="shared" ref="F9:F33" si="1">E9*300%</f>
        <v>5.5500000000000007</v>
      </c>
      <c r="G9" s="41">
        <f t="shared" si="0"/>
        <v>7.4</v>
      </c>
      <c r="J9" s="47">
        <f t="shared" ref="J9:J33" si="2">D9*E9</f>
        <v>0</v>
      </c>
      <c r="K9" s="48"/>
      <c r="L9" s="47">
        <f t="shared" ref="L9:L33" si="3">D9*F9</f>
        <v>0</v>
      </c>
      <c r="M9" s="57">
        <f t="shared" ref="M9:M33" si="4">J9+L9</f>
        <v>0</v>
      </c>
    </row>
    <row r="10" spans="1:13" ht="12.75" customHeight="1">
      <c r="B10" s="61" t="s">
        <v>24</v>
      </c>
      <c r="C10" s="39" t="s">
        <v>83</v>
      </c>
      <c r="D10" s="64">
        <f>'Oferta Total Lab Clínico'!C3*4%</f>
        <v>0</v>
      </c>
      <c r="E10" s="40">
        <v>1.85</v>
      </c>
      <c r="F10" s="54">
        <f t="shared" si="1"/>
        <v>5.5500000000000007</v>
      </c>
      <c r="G10" s="41">
        <f t="shared" si="0"/>
        <v>7.4</v>
      </c>
      <c r="J10" s="47">
        <f t="shared" si="2"/>
        <v>0</v>
      </c>
      <c r="K10" s="48"/>
      <c r="L10" s="47">
        <f t="shared" si="3"/>
        <v>0</v>
      </c>
      <c r="M10" s="57">
        <f t="shared" si="4"/>
        <v>0</v>
      </c>
    </row>
    <row r="11" spans="1:13" ht="12.75" customHeight="1">
      <c r="B11" s="61" t="s">
        <v>25</v>
      </c>
      <c r="C11" s="39" t="s">
        <v>82</v>
      </c>
      <c r="D11" s="64">
        <f>'Oferta Total Lab Clínico'!C3*4%</f>
        <v>0</v>
      </c>
      <c r="E11" s="40">
        <v>1.85</v>
      </c>
      <c r="F11" s="54">
        <f t="shared" si="1"/>
        <v>5.5500000000000007</v>
      </c>
      <c r="G11" s="41">
        <f t="shared" si="0"/>
        <v>7.4</v>
      </c>
      <c r="J11" s="47">
        <f t="shared" si="2"/>
        <v>0</v>
      </c>
      <c r="K11" s="48"/>
      <c r="L11" s="47">
        <f t="shared" si="3"/>
        <v>0</v>
      </c>
      <c r="M11" s="57">
        <f t="shared" si="4"/>
        <v>0</v>
      </c>
    </row>
    <row r="12" spans="1:13" ht="12.75" customHeight="1">
      <c r="B12" s="61" t="s">
        <v>26</v>
      </c>
      <c r="C12" s="39" t="s">
        <v>27</v>
      </c>
      <c r="D12" s="64">
        <f>'Oferta Total Lab Clínico'!C3*4%</f>
        <v>0</v>
      </c>
      <c r="E12" s="40">
        <v>1.85</v>
      </c>
      <c r="F12" s="54">
        <f t="shared" si="1"/>
        <v>5.5500000000000007</v>
      </c>
      <c r="G12" s="41">
        <f t="shared" si="0"/>
        <v>7.4</v>
      </c>
      <c r="J12" s="47">
        <f t="shared" si="2"/>
        <v>0</v>
      </c>
      <c r="K12" s="48"/>
      <c r="L12" s="47">
        <f t="shared" si="3"/>
        <v>0</v>
      </c>
      <c r="M12" s="57">
        <f t="shared" si="4"/>
        <v>0</v>
      </c>
    </row>
    <row r="13" spans="1:13" ht="12.75" customHeight="1">
      <c r="B13" s="61" t="s">
        <v>28</v>
      </c>
      <c r="C13" s="39" t="s">
        <v>81</v>
      </c>
      <c r="D13" s="64">
        <f>'Oferta Total Lab Clínico'!C3*4%</f>
        <v>0</v>
      </c>
      <c r="E13" s="40">
        <v>2.73</v>
      </c>
      <c r="F13" s="54">
        <f t="shared" si="1"/>
        <v>8.19</v>
      </c>
      <c r="G13" s="41">
        <f t="shared" si="0"/>
        <v>10.92</v>
      </c>
      <c r="J13" s="47">
        <f t="shared" si="2"/>
        <v>0</v>
      </c>
      <c r="K13" s="48"/>
      <c r="L13" s="47">
        <f t="shared" si="3"/>
        <v>0</v>
      </c>
      <c r="M13" s="57">
        <f t="shared" si="4"/>
        <v>0</v>
      </c>
    </row>
    <row r="14" spans="1:13" ht="12.75" customHeight="1">
      <c r="B14" s="61" t="s">
        <v>29</v>
      </c>
      <c r="C14" s="39" t="s">
        <v>86</v>
      </c>
      <c r="D14" s="63">
        <f>'Oferta Total Lab Clínico'!C3*1.333%</f>
        <v>0</v>
      </c>
      <c r="E14" s="40">
        <v>7.85</v>
      </c>
      <c r="F14" s="54">
        <f t="shared" si="1"/>
        <v>23.549999999999997</v>
      </c>
      <c r="G14" s="41">
        <f t="shared" si="0"/>
        <v>31.4</v>
      </c>
      <c r="J14" s="47">
        <f t="shared" si="2"/>
        <v>0</v>
      </c>
      <c r="K14" s="48"/>
      <c r="L14" s="47">
        <f t="shared" si="3"/>
        <v>0</v>
      </c>
      <c r="M14" s="57">
        <f t="shared" si="4"/>
        <v>0</v>
      </c>
    </row>
    <row r="15" spans="1:13" ht="12.75" customHeight="1">
      <c r="B15" s="61" t="s">
        <v>30</v>
      </c>
      <c r="C15" s="39" t="s">
        <v>87</v>
      </c>
      <c r="D15" s="63">
        <f>'Oferta Total Lab Clínico'!C3*4%</f>
        <v>0</v>
      </c>
      <c r="E15" s="40">
        <v>9</v>
      </c>
      <c r="F15" s="54">
        <f t="shared" si="1"/>
        <v>27</v>
      </c>
      <c r="G15" s="41">
        <f t="shared" si="0"/>
        <v>36</v>
      </c>
      <c r="J15" s="47">
        <f t="shared" si="2"/>
        <v>0</v>
      </c>
      <c r="K15" s="48"/>
      <c r="L15" s="47">
        <f t="shared" si="3"/>
        <v>0</v>
      </c>
      <c r="M15" s="57">
        <f t="shared" si="4"/>
        <v>0</v>
      </c>
    </row>
    <row r="16" spans="1:13" ht="12.75" customHeight="1">
      <c r="B16" s="61" t="s">
        <v>31</v>
      </c>
      <c r="C16" s="39" t="s">
        <v>88</v>
      </c>
      <c r="D16" s="63">
        <f>'Oferta Total Lab Clínico'!C3*4%</f>
        <v>0</v>
      </c>
      <c r="E16" s="40">
        <v>4.12</v>
      </c>
      <c r="F16" s="54">
        <f t="shared" si="1"/>
        <v>12.36</v>
      </c>
      <c r="G16" s="41">
        <f t="shared" si="0"/>
        <v>16.48</v>
      </c>
      <c r="J16" s="47">
        <f t="shared" si="2"/>
        <v>0</v>
      </c>
      <c r="K16" s="48"/>
      <c r="L16" s="47">
        <f t="shared" si="3"/>
        <v>0</v>
      </c>
      <c r="M16" s="57">
        <f t="shared" si="4"/>
        <v>0</v>
      </c>
    </row>
    <row r="17" spans="2:13" ht="12.75" customHeight="1">
      <c r="B17" s="61" t="s">
        <v>32</v>
      </c>
      <c r="C17" s="39" t="s">
        <v>89</v>
      </c>
      <c r="D17" s="63">
        <f>'Oferta Total Lab Clínico'!C3*4%</f>
        <v>0</v>
      </c>
      <c r="E17" s="40">
        <v>3.68</v>
      </c>
      <c r="F17" s="54">
        <f t="shared" si="1"/>
        <v>11.040000000000001</v>
      </c>
      <c r="G17" s="41">
        <f t="shared" si="0"/>
        <v>14.72</v>
      </c>
      <c r="J17" s="47">
        <f t="shared" si="2"/>
        <v>0</v>
      </c>
      <c r="K17" s="48"/>
      <c r="L17" s="47">
        <f t="shared" si="3"/>
        <v>0</v>
      </c>
      <c r="M17" s="57">
        <f t="shared" si="4"/>
        <v>0</v>
      </c>
    </row>
    <row r="18" spans="2:13" ht="12.75" customHeight="1">
      <c r="B18" s="61" t="s">
        <v>33</v>
      </c>
      <c r="C18" s="39" t="s">
        <v>90</v>
      </c>
      <c r="D18" s="63">
        <f>'Oferta Total Lab Clínico'!C3*4%</f>
        <v>0</v>
      </c>
      <c r="E18" s="40">
        <v>2.0099999999999998</v>
      </c>
      <c r="F18" s="54">
        <f t="shared" si="1"/>
        <v>6.0299999999999994</v>
      </c>
      <c r="G18" s="41">
        <f t="shared" si="0"/>
        <v>8.0399999999999991</v>
      </c>
      <c r="J18" s="47">
        <f t="shared" si="2"/>
        <v>0</v>
      </c>
      <c r="K18" s="48"/>
      <c r="L18" s="47">
        <f t="shared" si="3"/>
        <v>0</v>
      </c>
      <c r="M18" s="57">
        <f t="shared" si="4"/>
        <v>0</v>
      </c>
    </row>
    <row r="19" spans="2:13" ht="12.75" customHeight="1">
      <c r="B19" s="61" t="s">
        <v>34</v>
      </c>
      <c r="C19" s="39" t="s">
        <v>35</v>
      </c>
      <c r="D19" s="63">
        <f>'Oferta Total Lab Clínico'!C3*4%</f>
        <v>0</v>
      </c>
      <c r="E19" s="40">
        <v>2.0099999999999998</v>
      </c>
      <c r="F19" s="54">
        <f t="shared" si="1"/>
        <v>6.0299999999999994</v>
      </c>
      <c r="G19" s="41">
        <f t="shared" si="0"/>
        <v>8.0399999999999991</v>
      </c>
      <c r="J19" s="47">
        <f t="shared" si="2"/>
        <v>0</v>
      </c>
      <c r="K19" s="48"/>
      <c r="L19" s="47">
        <f t="shared" si="3"/>
        <v>0</v>
      </c>
      <c r="M19" s="57">
        <f t="shared" si="4"/>
        <v>0</v>
      </c>
    </row>
    <row r="20" spans="2:13" ht="12.75" customHeight="1">
      <c r="B20" s="61" t="s">
        <v>36</v>
      </c>
      <c r="C20" s="39" t="s">
        <v>91</v>
      </c>
      <c r="D20" s="63">
        <f>'Oferta Total Lab Clínico'!C3*4%</f>
        <v>0</v>
      </c>
      <c r="E20" s="40">
        <v>2.0099999999999998</v>
      </c>
      <c r="F20" s="54">
        <f t="shared" si="1"/>
        <v>6.0299999999999994</v>
      </c>
      <c r="G20" s="41">
        <f t="shared" si="0"/>
        <v>8.0399999999999991</v>
      </c>
      <c r="J20" s="47">
        <f t="shared" si="2"/>
        <v>0</v>
      </c>
      <c r="K20" s="48"/>
      <c r="L20" s="47">
        <f t="shared" si="3"/>
        <v>0</v>
      </c>
      <c r="M20" s="57">
        <f t="shared" si="4"/>
        <v>0</v>
      </c>
    </row>
    <row r="21" spans="2:13" ht="12.75" customHeight="1">
      <c r="B21" s="61" t="s">
        <v>37</v>
      </c>
      <c r="C21" s="39" t="s">
        <v>92</v>
      </c>
      <c r="D21" s="63">
        <f>'Oferta Total Lab Clínico'!C3*4%</f>
        <v>0</v>
      </c>
      <c r="E21" s="40">
        <v>4.1100000000000003</v>
      </c>
      <c r="F21" s="54">
        <f t="shared" si="1"/>
        <v>12.330000000000002</v>
      </c>
      <c r="G21" s="41">
        <f t="shared" si="0"/>
        <v>16.440000000000001</v>
      </c>
      <c r="J21" s="47">
        <f t="shared" si="2"/>
        <v>0</v>
      </c>
      <c r="K21" s="48"/>
      <c r="L21" s="47">
        <f t="shared" si="3"/>
        <v>0</v>
      </c>
      <c r="M21" s="57">
        <f t="shared" si="4"/>
        <v>0</v>
      </c>
    </row>
    <row r="22" spans="2:13" ht="13.8">
      <c r="B22" s="61" t="s">
        <v>38</v>
      </c>
      <c r="C22" s="45" t="s">
        <v>39</v>
      </c>
      <c r="D22" s="63">
        <f>'Oferta Total Lab Clínico'!C3*2.666%</f>
        <v>0</v>
      </c>
      <c r="E22" s="40">
        <v>3.7</v>
      </c>
      <c r="F22" s="54">
        <f t="shared" si="1"/>
        <v>11.100000000000001</v>
      </c>
      <c r="G22" s="41">
        <f t="shared" si="0"/>
        <v>14.8</v>
      </c>
      <c r="J22" s="47">
        <f t="shared" si="2"/>
        <v>0</v>
      </c>
      <c r="K22" s="48"/>
      <c r="L22" s="47">
        <f t="shared" si="3"/>
        <v>0</v>
      </c>
      <c r="M22" s="57">
        <f t="shared" si="4"/>
        <v>0</v>
      </c>
    </row>
    <row r="23" spans="2:13" ht="12.75" customHeight="1">
      <c r="B23" s="61" t="s">
        <v>40</v>
      </c>
      <c r="C23" s="39" t="s">
        <v>41</v>
      </c>
      <c r="D23" s="63">
        <f>'Oferta Total Lab Clínico'!C3*4%</f>
        <v>0</v>
      </c>
      <c r="E23" s="40">
        <v>1.85</v>
      </c>
      <c r="F23" s="54">
        <f t="shared" si="1"/>
        <v>5.5500000000000007</v>
      </c>
      <c r="G23" s="41">
        <f t="shared" si="0"/>
        <v>7.4</v>
      </c>
      <c r="J23" s="47">
        <f t="shared" si="2"/>
        <v>0</v>
      </c>
      <c r="K23" s="48"/>
      <c r="L23" s="47">
        <f t="shared" si="3"/>
        <v>0</v>
      </c>
      <c r="M23" s="57">
        <f t="shared" si="4"/>
        <v>0</v>
      </c>
    </row>
    <row r="24" spans="2:13" ht="12.75" customHeight="1">
      <c r="B24" s="61" t="s">
        <v>42</v>
      </c>
      <c r="C24" s="39" t="s">
        <v>43</v>
      </c>
      <c r="D24" s="63">
        <f>'Oferta Total Lab Clínico'!C4*4%</f>
        <v>0</v>
      </c>
      <c r="E24" s="40">
        <v>1.85</v>
      </c>
      <c r="F24" s="54">
        <f t="shared" si="1"/>
        <v>5.5500000000000007</v>
      </c>
      <c r="G24" s="41">
        <f t="shared" si="0"/>
        <v>7.4</v>
      </c>
      <c r="J24" s="47">
        <f t="shared" si="2"/>
        <v>0</v>
      </c>
      <c r="K24" s="48"/>
      <c r="L24" s="47">
        <f t="shared" si="3"/>
        <v>0</v>
      </c>
      <c r="M24" s="57">
        <f t="shared" si="4"/>
        <v>0</v>
      </c>
    </row>
    <row r="25" spans="2:13" ht="12.75" customHeight="1">
      <c r="B25" s="61" t="s">
        <v>44</v>
      </c>
      <c r="C25" s="39" t="s">
        <v>45</v>
      </c>
      <c r="D25" s="63">
        <f>'Oferta Total Lab Clínico'!C3*4%</f>
        <v>0</v>
      </c>
      <c r="E25" s="40">
        <v>2.25</v>
      </c>
      <c r="F25" s="54">
        <f t="shared" si="1"/>
        <v>6.75</v>
      </c>
      <c r="G25" s="41">
        <f t="shared" si="0"/>
        <v>9</v>
      </c>
      <c r="J25" s="47">
        <f t="shared" si="2"/>
        <v>0</v>
      </c>
      <c r="K25" s="48"/>
      <c r="L25" s="47">
        <f t="shared" si="3"/>
        <v>0</v>
      </c>
      <c r="M25" s="57">
        <f t="shared" si="4"/>
        <v>0</v>
      </c>
    </row>
    <row r="26" spans="2:13" ht="12.75" customHeight="1">
      <c r="B26" s="61" t="s">
        <v>46</v>
      </c>
      <c r="C26" s="39" t="s">
        <v>47</v>
      </c>
      <c r="D26" s="63">
        <f>'Oferta Total Lab Clínico'!C3*4%</f>
        <v>0</v>
      </c>
      <c r="E26" s="40">
        <v>2.0099999999999998</v>
      </c>
      <c r="F26" s="54">
        <f t="shared" si="1"/>
        <v>6.0299999999999994</v>
      </c>
      <c r="G26" s="41">
        <f t="shared" si="0"/>
        <v>8.0399999999999991</v>
      </c>
      <c r="J26" s="47">
        <f t="shared" si="2"/>
        <v>0</v>
      </c>
      <c r="K26" s="48"/>
      <c r="L26" s="47">
        <f t="shared" si="3"/>
        <v>0</v>
      </c>
      <c r="M26" s="57">
        <f t="shared" si="4"/>
        <v>0</v>
      </c>
    </row>
    <row r="27" spans="2:13" ht="12.75" customHeight="1">
      <c r="B27" s="61" t="s">
        <v>48</v>
      </c>
      <c r="C27" s="39" t="s">
        <v>49</v>
      </c>
      <c r="D27" s="63">
        <f>'Oferta Total Lab Clínico'!C3*4%</f>
        <v>0</v>
      </c>
      <c r="E27" s="40">
        <v>3.51</v>
      </c>
      <c r="F27" s="54">
        <f t="shared" si="1"/>
        <v>10.53</v>
      </c>
      <c r="G27" s="41">
        <f t="shared" si="0"/>
        <v>14.04</v>
      </c>
      <c r="J27" s="47">
        <f t="shared" si="2"/>
        <v>0</v>
      </c>
      <c r="K27" s="48"/>
      <c r="L27" s="47">
        <f t="shared" si="3"/>
        <v>0</v>
      </c>
      <c r="M27" s="57">
        <f t="shared" si="4"/>
        <v>0</v>
      </c>
    </row>
    <row r="28" spans="2:13" ht="12.75" customHeight="1">
      <c r="B28" s="61" t="s">
        <v>50</v>
      </c>
      <c r="C28" s="42" t="s">
        <v>51</v>
      </c>
      <c r="D28" s="63">
        <f>'Oferta Total Lab Clínico'!C3*4%</f>
        <v>0</v>
      </c>
      <c r="E28" s="40">
        <v>11.49</v>
      </c>
      <c r="F28" s="54">
        <f t="shared" si="1"/>
        <v>34.47</v>
      </c>
      <c r="G28" s="41">
        <f t="shared" si="0"/>
        <v>45.96</v>
      </c>
      <c r="J28" s="47">
        <f t="shared" si="2"/>
        <v>0</v>
      </c>
      <c r="K28" s="48"/>
      <c r="L28" s="47">
        <f t="shared" si="3"/>
        <v>0</v>
      </c>
      <c r="M28" s="57">
        <f t="shared" si="4"/>
        <v>0</v>
      </c>
    </row>
    <row r="29" spans="2:13" ht="12.75" customHeight="1">
      <c r="B29" s="62" t="s">
        <v>101</v>
      </c>
      <c r="C29" s="43" t="s">
        <v>52</v>
      </c>
      <c r="D29" s="63">
        <f>'Oferta Total Lab Clínico'!C3*4%</f>
        <v>0</v>
      </c>
      <c r="E29" s="44">
        <v>0</v>
      </c>
      <c r="F29" s="54">
        <v>75</v>
      </c>
      <c r="G29" s="41">
        <f t="shared" si="0"/>
        <v>75</v>
      </c>
      <c r="J29" s="47">
        <f t="shared" si="2"/>
        <v>0</v>
      </c>
      <c r="K29" s="48"/>
      <c r="L29" s="47">
        <f t="shared" si="3"/>
        <v>0</v>
      </c>
      <c r="M29" s="57">
        <f t="shared" si="4"/>
        <v>0</v>
      </c>
    </row>
    <row r="30" spans="2:13" ht="12.75" customHeight="1">
      <c r="B30" s="62" t="s">
        <v>93</v>
      </c>
      <c r="C30" s="43" t="s">
        <v>53</v>
      </c>
      <c r="D30" s="63">
        <f>'Oferta Total Lab Clínico'!C3*4%</f>
        <v>0</v>
      </c>
      <c r="E30" s="44">
        <v>3.68</v>
      </c>
      <c r="F30" s="54">
        <f t="shared" si="1"/>
        <v>11.040000000000001</v>
      </c>
      <c r="G30" s="41">
        <f t="shared" ref="G30:G33" si="5">E30+F30</f>
        <v>14.72</v>
      </c>
      <c r="J30" s="47">
        <f t="shared" si="2"/>
        <v>0</v>
      </c>
      <c r="K30" s="48"/>
      <c r="L30" s="47">
        <f t="shared" si="3"/>
        <v>0</v>
      </c>
      <c r="M30" s="57">
        <f t="shared" si="4"/>
        <v>0</v>
      </c>
    </row>
    <row r="31" spans="2:13" ht="12.75" customHeight="1">
      <c r="B31" s="62" t="s">
        <v>94</v>
      </c>
      <c r="C31" s="43" t="s">
        <v>54</v>
      </c>
      <c r="D31" s="63">
        <f>'Oferta Total Lab Clínico'!C3*4%</f>
        <v>0</v>
      </c>
      <c r="E31" s="44">
        <v>3.68</v>
      </c>
      <c r="F31" s="54">
        <f t="shared" si="1"/>
        <v>11.040000000000001</v>
      </c>
      <c r="G31" s="41">
        <f t="shared" si="5"/>
        <v>14.72</v>
      </c>
      <c r="J31" s="47">
        <f t="shared" si="2"/>
        <v>0</v>
      </c>
      <c r="K31" s="48"/>
      <c r="L31" s="47">
        <f t="shared" si="3"/>
        <v>0</v>
      </c>
      <c r="M31" s="57">
        <f t="shared" si="4"/>
        <v>0</v>
      </c>
    </row>
    <row r="32" spans="2:13" ht="12.75" customHeight="1">
      <c r="B32" s="62" t="s">
        <v>95</v>
      </c>
      <c r="C32" s="43" t="s">
        <v>55</v>
      </c>
      <c r="D32" s="63">
        <f>'Oferta Total Lab Clínico'!C3*4%</f>
        <v>0</v>
      </c>
      <c r="E32" s="44">
        <v>2.83</v>
      </c>
      <c r="F32" s="54">
        <f t="shared" si="1"/>
        <v>8.49</v>
      </c>
      <c r="G32" s="41">
        <f t="shared" si="5"/>
        <v>11.32</v>
      </c>
      <c r="J32" s="47">
        <f t="shared" si="2"/>
        <v>0</v>
      </c>
      <c r="K32" s="48"/>
      <c r="L32" s="47">
        <f t="shared" si="3"/>
        <v>0</v>
      </c>
      <c r="M32" s="57">
        <f t="shared" si="4"/>
        <v>0</v>
      </c>
    </row>
    <row r="33" spans="2:13" ht="12.75" customHeight="1">
      <c r="B33" s="62" t="s">
        <v>96</v>
      </c>
      <c r="C33" s="43" t="s">
        <v>56</v>
      </c>
      <c r="D33" s="63">
        <f>'Oferta Total Lab Clínico'!C3*4%</f>
        <v>0</v>
      </c>
      <c r="E33" s="44">
        <v>27</v>
      </c>
      <c r="F33" s="54">
        <f t="shared" si="1"/>
        <v>81</v>
      </c>
      <c r="G33" s="41">
        <f t="shared" si="5"/>
        <v>108</v>
      </c>
      <c r="J33" s="47">
        <f t="shared" si="2"/>
        <v>0</v>
      </c>
      <c r="K33" s="48"/>
      <c r="L33" s="47">
        <f t="shared" si="3"/>
        <v>0</v>
      </c>
      <c r="M33" s="57">
        <f t="shared" si="4"/>
        <v>0</v>
      </c>
    </row>
    <row r="34" spans="2:13" ht="12.75" hidden="1" customHeight="1">
      <c r="B34" s="36"/>
      <c r="D34" s="65">
        <f>SUM(D8:D33)</f>
        <v>0</v>
      </c>
      <c r="J34" s="58">
        <f>SUM(J8:J33)</f>
        <v>0</v>
      </c>
      <c r="L34" s="58">
        <f>SUM(L8:L33)</f>
        <v>0</v>
      </c>
      <c r="M34" s="59">
        <f>SUM(M8:M33)</f>
        <v>0</v>
      </c>
    </row>
    <row r="35" spans="2:13" ht="12.75" customHeight="1">
      <c r="B35" s="36"/>
    </row>
    <row r="36" spans="2:13" ht="12.75" customHeight="1">
      <c r="B36" s="36"/>
    </row>
    <row r="37" spans="2:13" ht="12.75" customHeight="1">
      <c r="B37" s="36"/>
    </row>
    <row r="38" spans="2:13" ht="12.75" customHeight="1">
      <c r="B38" s="36"/>
    </row>
    <row r="39" spans="2:13" ht="12.75" customHeight="1">
      <c r="B39" s="36"/>
    </row>
    <row r="40" spans="2:13" ht="12.75" customHeight="1">
      <c r="B40" s="36"/>
    </row>
    <row r="41" spans="2:13" ht="12.75" customHeight="1">
      <c r="B41" s="36"/>
    </row>
    <row r="42" spans="2:13" ht="12.75" customHeight="1">
      <c r="B42" s="36"/>
    </row>
    <row r="43" spans="2:13" ht="12.75" customHeight="1">
      <c r="B43" s="36"/>
    </row>
    <row r="44" spans="2:13" ht="12.75" customHeight="1">
      <c r="B44" s="36"/>
    </row>
    <row r="45" spans="2:13" ht="12.75" customHeight="1">
      <c r="B45" s="36"/>
    </row>
    <row r="46" spans="2:13" ht="12.75" customHeight="1">
      <c r="B46" s="36"/>
    </row>
    <row r="47" spans="2:13" ht="12.75" customHeight="1">
      <c r="B47" s="36"/>
    </row>
    <row r="48" spans="2:13" ht="12.75" customHeight="1">
      <c r="B48" s="36"/>
    </row>
    <row r="49" spans="2:2" ht="12.75" customHeight="1">
      <c r="B49" s="36"/>
    </row>
    <row r="50" spans="2:2" ht="12.75" customHeight="1">
      <c r="B50" s="36"/>
    </row>
    <row r="51" spans="2:2" ht="12.75" customHeight="1">
      <c r="B51" s="36"/>
    </row>
    <row r="52" spans="2:2" ht="12.75" customHeight="1">
      <c r="B52" s="36"/>
    </row>
    <row r="53" spans="2:2" ht="12.75" customHeight="1">
      <c r="B53" s="36"/>
    </row>
    <row r="54" spans="2:2" ht="12.75" customHeight="1">
      <c r="B54" s="36"/>
    </row>
    <row r="55" spans="2:2" ht="12.75" customHeight="1">
      <c r="B55" s="36"/>
    </row>
    <row r="56" spans="2:2" ht="12.75" customHeight="1">
      <c r="B56" s="36"/>
    </row>
    <row r="57" spans="2:2" ht="12.75" customHeight="1">
      <c r="B57" s="36"/>
    </row>
    <row r="58" spans="2:2" ht="12.75" customHeight="1">
      <c r="B58" s="36"/>
    </row>
    <row r="59" spans="2:2" ht="12.75" customHeight="1">
      <c r="B59" s="36"/>
    </row>
    <row r="60" spans="2:2" ht="12.75" customHeight="1">
      <c r="B60" s="36"/>
    </row>
    <row r="61" spans="2:2" ht="12.75" customHeight="1">
      <c r="B61" s="36"/>
    </row>
    <row r="62" spans="2:2" ht="12.75" customHeight="1">
      <c r="B62" s="36"/>
    </row>
    <row r="63" spans="2:2" ht="12.75" customHeight="1">
      <c r="B63" s="36"/>
    </row>
    <row r="64" spans="2:2" ht="12.75" customHeight="1">
      <c r="B64" s="36"/>
    </row>
    <row r="65" spans="2:2" ht="12.75" customHeight="1">
      <c r="B65" s="36"/>
    </row>
    <row r="66" spans="2:2" ht="12.75" customHeight="1">
      <c r="B66" s="36"/>
    </row>
    <row r="67" spans="2:2" ht="12.75" customHeight="1">
      <c r="B67" s="36"/>
    </row>
    <row r="68" spans="2:2" ht="12.75" customHeight="1">
      <c r="B68" s="36"/>
    </row>
    <row r="69" spans="2:2" ht="12.75" customHeight="1">
      <c r="B69" s="36"/>
    </row>
    <row r="70" spans="2:2" ht="12.75" customHeight="1">
      <c r="B70" s="36"/>
    </row>
    <row r="71" spans="2:2" ht="12.75" customHeight="1">
      <c r="B71" s="36"/>
    </row>
    <row r="72" spans="2:2" ht="12.75" customHeight="1">
      <c r="B72" s="36"/>
    </row>
    <row r="73" spans="2:2" ht="12.75" customHeight="1">
      <c r="B73" s="36"/>
    </row>
    <row r="74" spans="2:2" ht="12.75" customHeight="1">
      <c r="B74" s="36"/>
    </row>
    <row r="75" spans="2:2" ht="12.75" customHeight="1">
      <c r="B75" s="36"/>
    </row>
    <row r="76" spans="2:2" ht="12.75" customHeight="1">
      <c r="B76" s="36"/>
    </row>
    <row r="77" spans="2:2" ht="12.75" customHeight="1">
      <c r="B77" s="36"/>
    </row>
    <row r="78" spans="2:2" ht="12.75" customHeight="1">
      <c r="B78" s="36"/>
    </row>
    <row r="79" spans="2:2" ht="12.75" customHeight="1">
      <c r="B79" s="36"/>
    </row>
    <row r="80" spans="2:2" ht="12.75" customHeight="1">
      <c r="B80" s="36"/>
    </row>
    <row r="81" spans="2:2" ht="12.75" customHeight="1">
      <c r="B81" s="36"/>
    </row>
    <row r="82" spans="2:2" ht="12.75" customHeight="1">
      <c r="B82" s="36"/>
    </row>
    <row r="83" spans="2:2" ht="12.75" customHeight="1">
      <c r="B83" s="36"/>
    </row>
    <row r="84" spans="2:2" ht="12.75" customHeight="1">
      <c r="B84" s="36"/>
    </row>
    <row r="85" spans="2:2" ht="12.75" customHeight="1">
      <c r="B85" s="36"/>
    </row>
    <row r="86" spans="2:2" ht="12.75" customHeight="1">
      <c r="B86" s="36"/>
    </row>
    <row r="87" spans="2:2" ht="12.75" customHeight="1">
      <c r="B87" s="36"/>
    </row>
    <row r="88" spans="2:2" ht="12.75" customHeight="1">
      <c r="B88" s="36"/>
    </row>
    <row r="89" spans="2:2" ht="12.75" customHeight="1">
      <c r="B89" s="36"/>
    </row>
    <row r="90" spans="2:2" ht="12.75" customHeight="1">
      <c r="B90" s="36"/>
    </row>
    <row r="91" spans="2:2" ht="12.75" customHeight="1">
      <c r="B91" s="36"/>
    </row>
    <row r="92" spans="2:2" ht="12.75" customHeight="1">
      <c r="B92" s="36"/>
    </row>
    <row r="93" spans="2:2" ht="12.75" customHeight="1">
      <c r="B93" s="36"/>
    </row>
    <row r="94" spans="2:2" ht="12.75" customHeight="1">
      <c r="B94" s="36"/>
    </row>
    <row r="95" spans="2:2" ht="12.75" customHeight="1">
      <c r="B95" s="36"/>
    </row>
    <row r="96" spans="2:2" ht="12.75" customHeight="1">
      <c r="B96" s="36"/>
    </row>
    <row r="97" spans="2:2" ht="12.75" customHeight="1">
      <c r="B97" s="36"/>
    </row>
    <row r="98" spans="2:2" ht="12.75" customHeight="1">
      <c r="B98" s="36"/>
    </row>
    <row r="99" spans="2:2" ht="12.75" customHeight="1">
      <c r="B99" s="36"/>
    </row>
    <row r="100" spans="2:2" ht="12.75" customHeight="1">
      <c r="B100" s="36"/>
    </row>
    <row r="101" spans="2:2" ht="12.75" customHeight="1">
      <c r="B101" s="36"/>
    </row>
    <row r="102" spans="2:2" ht="12.75" customHeight="1">
      <c r="B102" s="36"/>
    </row>
    <row r="103" spans="2:2" ht="12.75" customHeight="1">
      <c r="B103" s="36"/>
    </row>
    <row r="104" spans="2:2" ht="12.75" customHeight="1">
      <c r="B104" s="36"/>
    </row>
    <row r="105" spans="2:2" ht="12.75" customHeight="1">
      <c r="B105" s="36"/>
    </row>
    <row r="106" spans="2:2" ht="12.75" customHeight="1">
      <c r="B106" s="36"/>
    </row>
    <row r="107" spans="2:2" ht="12.75" customHeight="1">
      <c r="B107" s="36"/>
    </row>
    <row r="108" spans="2:2" ht="12.75" customHeight="1">
      <c r="B108" s="36"/>
    </row>
    <row r="109" spans="2:2" ht="12.75" customHeight="1">
      <c r="B109" s="36"/>
    </row>
    <row r="110" spans="2:2" ht="12.75" customHeight="1">
      <c r="B110" s="36"/>
    </row>
    <row r="111" spans="2:2" ht="12.75" customHeight="1">
      <c r="B111" s="36"/>
    </row>
    <row r="112" spans="2:2" ht="12.75" customHeight="1">
      <c r="B112" s="36"/>
    </row>
    <row r="113" spans="2:2" ht="12.75" customHeight="1">
      <c r="B113" s="36"/>
    </row>
    <row r="114" spans="2:2" ht="12.75" customHeight="1">
      <c r="B114" s="36"/>
    </row>
    <row r="115" spans="2:2" ht="12.75" customHeight="1">
      <c r="B115" s="36"/>
    </row>
    <row r="116" spans="2:2" ht="12.75" customHeight="1">
      <c r="B116" s="36"/>
    </row>
    <row r="117" spans="2:2" ht="12.75" customHeight="1">
      <c r="B117" s="36"/>
    </row>
    <row r="118" spans="2:2" ht="12.75" customHeight="1">
      <c r="B118" s="36"/>
    </row>
    <row r="119" spans="2:2" ht="12.75" customHeight="1">
      <c r="B119" s="36"/>
    </row>
    <row r="120" spans="2:2" ht="12.75" customHeight="1">
      <c r="B120" s="36"/>
    </row>
    <row r="121" spans="2:2" ht="12.75" customHeight="1">
      <c r="B121" s="36"/>
    </row>
    <row r="122" spans="2:2" ht="12.75" customHeight="1">
      <c r="B122" s="36"/>
    </row>
    <row r="123" spans="2:2" ht="12.75" customHeight="1">
      <c r="B123" s="36"/>
    </row>
    <row r="124" spans="2:2" ht="12.75" customHeight="1">
      <c r="B124" s="36"/>
    </row>
    <row r="125" spans="2:2" ht="12.75" customHeight="1">
      <c r="B125" s="36"/>
    </row>
    <row r="126" spans="2:2" ht="12.75" customHeight="1">
      <c r="B126" s="36"/>
    </row>
    <row r="127" spans="2:2" ht="12.75" customHeight="1">
      <c r="B127" s="36"/>
    </row>
    <row r="128" spans="2:2" ht="12.75" customHeight="1">
      <c r="B128" s="36"/>
    </row>
    <row r="129" spans="2:2" ht="12.75" customHeight="1">
      <c r="B129" s="36"/>
    </row>
    <row r="130" spans="2:2" ht="12.75" customHeight="1">
      <c r="B130" s="36"/>
    </row>
    <row r="131" spans="2:2" ht="12.75" customHeight="1">
      <c r="B131" s="36"/>
    </row>
    <row r="132" spans="2:2" ht="12.75" customHeight="1">
      <c r="B132" s="36"/>
    </row>
    <row r="133" spans="2:2" ht="12.75" customHeight="1">
      <c r="B133" s="36"/>
    </row>
    <row r="134" spans="2:2" ht="12.75" customHeight="1">
      <c r="B134" s="36"/>
    </row>
    <row r="135" spans="2:2" ht="12.75" customHeight="1">
      <c r="B135" s="36"/>
    </row>
    <row r="136" spans="2:2" ht="12.75" customHeight="1">
      <c r="B136" s="36"/>
    </row>
    <row r="137" spans="2:2" ht="12.75" customHeight="1">
      <c r="B137" s="36"/>
    </row>
    <row r="138" spans="2:2" ht="12.75" customHeight="1">
      <c r="B138" s="36"/>
    </row>
    <row r="139" spans="2:2" ht="12.75" customHeight="1">
      <c r="B139" s="36"/>
    </row>
    <row r="140" spans="2:2" ht="12.75" customHeight="1">
      <c r="B140" s="36"/>
    </row>
    <row r="141" spans="2:2" ht="12.75" customHeight="1">
      <c r="B141" s="36"/>
    </row>
    <row r="142" spans="2:2" ht="12.75" customHeight="1">
      <c r="B142" s="36"/>
    </row>
    <row r="143" spans="2:2" ht="12.75" customHeight="1">
      <c r="B143" s="36"/>
    </row>
    <row r="144" spans="2:2" ht="12.75" customHeight="1">
      <c r="B144" s="36"/>
    </row>
    <row r="145" spans="2:2" ht="12.75" customHeight="1">
      <c r="B145" s="36"/>
    </row>
    <row r="146" spans="2:2" ht="12.75" customHeight="1">
      <c r="B146" s="36"/>
    </row>
    <row r="147" spans="2:2" ht="12.75" customHeight="1">
      <c r="B147" s="36"/>
    </row>
    <row r="148" spans="2:2" ht="12.75" customHeight="1">
      <c r="B148" s="36"/>
    </row>
    <row r="149" spans="2:2" ht="12.75" customHeight="1">
      <c r="B149" s="36"/>
    </row>
    <row r="150" spans="2:2" ht="12.75" customHeight="1">
      <c r="B150" s="36"/>
    </row>
    <row r="151" spans="2:2" ht="12.75" customHeight="1">
      <c r="B151" s="36"/>
    </row>
    <row r="152" spans="2:2" ht="12.75" customHeight="1">
      <c r="B152" s="36"/>
    </row>
    <row r="153" spans="2:2" ht="12.75" customHeight="1">
      <c r="B153" s="36"/>
    </row>
    <row r="154" spans="2:2" ht="12.75" customHeight="1">
      <c r="B154" s="36"/>
    </row>
    <row r="155" spans="2:2" ht="12.75" customHeight="1">
      <c r="B155" s="36"/>
    </row>
    <row r="156" spans="2:2" ht="12.75" customHeight="1">
      <c r="B156" s="36"/>
    </row>
    <row r="157" spans="2:2" ht="12.75" customHeight="1">
      <c r="B157" s="36"/>
    </row>
    <row r="158" spans="2:2" ht="12.75" customHeight="1">
      <c r="B158" s="36"/>
    </row>
    <row r="159" spans="2:2" ht="12.75" customHeight="1">
      <c r="B159" s="36"/>
    </row>
    <row r="160" spans="2:2" ht="12.75" customHeight="1">
      <c r="B160" s="36"/>
    </row>
    <row r="161" spans="2:2" ht="12.75" customHeight="1">
      <c r="B161" s="36"/>
    </row>
    <row r="162" spans="2:2" ht="12.75" customHeight="1">
      <c r="B162" s="36"/>
    </row>
    <row r="163" spans="2:2" ht="12.75" customHeight="1">
      <c r="B163" s="36"/>
    </row>
    <row r="164" spans="2:2" ht="12.75" customHeight="1">
      <c r="B164" s="36"/>
    </row>
    <row r="165" spans="2:2" ht="12.75" customHeight="1">
      <c r="B165" s="36"/>
    </row>
    <row r="166" spans="2:2" ht="12.75" customHeight="1">
      <c r="B166" s="36"/>
    </row>
    <row r="167" spans="2:2" ht="12.75" customHeight="1">
      <c r="B167" s="36"/>
    </row>
    <row r="168" spans="2:2" ht="12.75" customHeight="1">
      <c r="B168" s="36"/>
    </row>
    <row r="169" spans="2:2" ht="12.75" customHeight="1">
      <c r="B169" s="36"/>
    </row>
    <row r="170" spans="2:2" ht="12.75" customHeight="1">
      <c r="B170" s="36"/>
    </row>
    <row r="171" spans="2:2" ht="12.75" customHeight="1">
      <c r="B171" s="36"/>
    </row>
    <row r="172" spans="2:2" ht="12.75" customHeight="1">
      <c r="B172" s="36"/>
    </row>
    <row r="173" spans="2:2" ht="12.75" customHeight="1">
      <c r="B173" s="36"/>
    </row>
    <row r="174" spans="2:2" ht="12.75" customHeight="1">
      <c r="B174" s="36"/>
    </row>
    <row r="175" spans="2:2" ht="12.75" customHeight="1">
      <c r="B175" s="36"/>
    </row>
    <row r="176" spans="2:2" ht="12.75" customHeight="1">
      <c r="B176" s="36"/>
    </row>
    <row r="177" spans="2:2" ht="12.75" customHeight="1">
      <c r="B177" s="36"/>
    </row>
    <row r="178" spans="2:2" ht="12.75" customHeight="1">
      <c r="B178" s="36"/>
    </row>
    <row r="179" spans="2:2" ht="12.75" customHeight="1">
      <c r="B179" s="36"/>
    </row>
    <row r="180" spans="2:2" ht="12.75" customHeight="1">
      <c r="B180" s="36"/>
    </row>
    <row r="181" spans="2:2" ht="12.75" customHeight="1">
      <c r="B181" s="36"/>
    </row>
    <row r="182" spans="2:2" ht="12.75" customHeight="1">
      <c r="B182" s="36"/>
    </row>
    <row r="183" spans="2:2" ht="12.75" customHeight="1">
      <c r="B183" s="36"/>
    </row>
    <row r="184" spans="2:2" ht="12.75" customHeight="1">
      <c r="B184" s="36"/>
    </row>
    <row r="185" spans="2:2" ht="12.75" customHeight="1">
      <c r="B185" s="36"/>
    </row>
    <row r="186" spans="2:2" ht="12.75" customHeight="1">
      <c r="B186" s="36"/>
    </row>
    <row r="187" spans="2:2" ht="12.75" customHeight="1">
      <c r="B187" s="36"/>
    </row>
    <row r="188" spans="2:2" ht="12.75" customHeight="1">
      <c r="B188" s="36"/>
    </row>
    <row r="189" spans="2:2" ht="12.75" customHeight="1">
      <c r="B189" s="36"/>
    </row>
    <row r="190" spans="2:2" ht="12.75" customHeight="1">
      <c r="B190" s="36"/>
    </row>
    <row r="191" spans="2:2" ht="12.75" customHeight="1">
      <c r="B191" s="36"/>
    </row>
    <row r="192" spans="2:2" ht="12.75" customHeight="1">
      <c r="B192" s="36"/>
    </row>
    <row r="193" spans="2:2" ht="12.75" customHeight="1">
      <c r="B193" s="36"/>
    </row>
    <row r="194" spans="2:2" ht="12.75" customHeight="1">
      <c r="B194" s="36"/>
    </row>
    <row r="195" spans="2:2" ht="12.75" customHeight="1">
      <c r="B195" s="36"/>
    </row>
    <row r="196" spans="2:2" ht="12.75" customHeight="1">
      <c r="B196" s="36"/>
    </row>
    <row r="197" spans="2:2" ht="12.75" customHeight="1">
      <c r="B197" s="36"/>
    </row>
    <row r="198" spans="2:2" ht="12.75" customHeight="1">
      <c r="B198" s="36"/>
    </row>
    <row r="199" spans="2:2" ht="12.75" customHeight="1">
      <c r="B199" s="36"/>
    </row>
    <row r="200" spans="2:2" ht="12.75" customHeight="1">
      <c r="B200" s="36"/>
    </row>
    <row r="201" spans="2:2" ht="12.75" customHeight="1">
      <c r="B201" s="36"/>
    </row>
    <row r="202" spans="2:2" ht="12.75" customHeight="1">
      <c r="B202" s="36"/>
    </row>
    <row r="203" spans="2:2" ht="12.75" customHeight="1">
      <c r="B203" s="36"/>
    </row>
    <row r="204" spans="2:2" ht="12.75" customHeight="1">
      <c r="B204" s="36"/>
    </row>
    <row r="205" spans="2:2" ht="12.75" customHeight="1">
      <c r="B205" s="36"/>
    </row>
    <row r="206" spans="2:2" ht="12.75" customHeight="1">
      <c r="B206" s="36"/>
    </row>
    <row r="207" spans="2:2" ht="12.75" customHeight="1">
      <c r="B207" s="36"/>
    </row>
    <row r="208" spans="2:2" ht="12.75" customHeight="1">
      <c r="B208" s="36"/>
    </row>
    <row r="209" spans="2:2" ht="12.75" customHeight="1">
      <c r="B209" s="36"/>
    </row>
    <row r="210" spans="2:2" ht="12.75" customHeight="1">
      <c r="B210" s="36"/>
    </row>
    <row r="211" spans="2:2" ht="12.75" customHeight="1">
      <c r="B211" s="36"/>
    </row>
    <row r="212" spans="2:2" ht="12.75" customHeight="1">
      <c r="B212" s="36"/>
    </row>
    <row r="213" spans="2:2" ht="12.75" customHeight="1">
      <c r="B213" s="36"/>
    </row>
    <row r="214" spans="2:2" ht="12.75" customHeight="1">
      <c r="B214" s="36"/>
    </row>
    <row r="215" spans="2:2" ht="12.75" customHeight="1">
      <c r="B215" s="36"/>
    </row>
    <row r="216" spans="2:2" ht="12.75" customHeight="1">
      <c r="B216" s="36"/>
    </row>
    <row r="217" spans="2:2" ht="12.75" customHeight="1">
      <c r="B217" s="36"/>
    </row>
    <row r="218" spans="2:2" ht="12.75" customHeight="1">
      <c r="B218" s="36"/>
    </row>
    <row r="219" spans="2:2" ht="12.75" customHeight="1">
      <c r="B219" s="36"/>
    </row>
    <row r="220" spans="2:2" ht="12.75" customHeight="1">
      <c r="B220" s="36"/>
    </row>
    <row r="221" spans="2:2" ht="12.75" customHeight="1">
      <c r="B221" s="36"/>
    </row>
    <row r="222" spans="2:2" ht="12.75" customHeight="1">
      <c r="B222" s="36"/>
    </row>
    <row r="223" spans="2:2" ht="12.75" customHeight="1">
      <c r="B223" s="36"/>
    </row>
    <row r="224" spans="2:2" ht="12.75" customHeight="1">
      <c r="B224" s="36"/>
    </row>
    <row r="225" spans="2:2" ht="12.75" customHeight="1">
      <c r="B225" s="36"/>
    </row>
    <row r="226" spans="2:2" ht="12.75" customHeight="1">
      <c r="B226" s="36"/>
    </row>
    <row r="227" spans="2:2" ht="12.75" customHeight="1">
      <c r="B227" s="36"/>
    </row>
    <row r="228" spans="2:2" ht="12.75" customHeight="1">
      <c r="B228" s="36"/>
    </row>
    <row r="229" spans="2:2" ht="12.75" customHeight="1">
      <c r="B229" s="36"/>
    </row>
    <row r="230" spans="2:2" ht="12.75" customHeight="1">
      <c r="B230" s="36"/>
    </row>
    <row r="231" spans="2:2" ht="12.75" customHeight="1">
      <c r="B231" s="36"/>
    </row>
    <row r="232" spans="2:2" ht="12.75" customHeight="1">
      <c r="B232" s="36"/>
    </row>
    <row r="233" spans="2:2" ht="12.75" customHeight="1">
      <c r="B233" s="36"/>
    </row>
    <row r="234" spans="2:2" ht="12.75" customHeight="1">
      <c r="B234" s="36"/>
    </row>
    <row r="235" spans="2:2" ht="12.75" customHeight="1">
      <c r="B235" s="36"/>
    </row>
    <row r="236" spans="2:2" ht="12.75" customHeight="1">
      <c r="B236" s="36"/>
    </row>
    <row r="237" spans="2:2" ht="12.75" customHeight="1">
      <c r="B237" s="36"/>
    </row>
    <row r="238" spans="2:2" ht="12.75" customHeight="1">
      <c r="B238" s="36"/>
    </row>
    <row r="239" spans="2:2" ht="12.75" customHeight="1">
      <c r="B239" s="36"/>
    </row>
    <row r="240" spans="2:2" ht="12.75" customHeight="1">
      <c r="B240" s="36"/>
    </row>
    <row r="241" spans="2:2" ht="12.75" customHeight="1">
      <c r="B241" s="36"/>
    </row>
    <row r="242" spans="2:2" ht="12.75" customHeight="1">
      <c r="B242" s="36"/>
    </row>
    <row r="243" spans="2:2" ht="12.75" customHeight="1">
      <c r="B243" s="36"/>
    </row>
    <row r="244" spans="2:2" ht="12.75" customHeight="1">
      <c r="B244" s="36"/>
    </row>
    <row r="245" spans="2:2" ht="12.75" customHeight="1">
      <c r="B245" s="36"/>
    </row>
    <row r="246" spans="2:2" ht="12.75" customHeight="1">
      <c r="B246" s="36"/>
    </row>
    <row r="247" spans="2:2" ht="12.75" customHeight="1">
      <c r="B247" s="36"/>
    </row>
    <row r="248" spans="2:2" ht="12.75" customHeight="1">
      <c r="B248" s="36"/>
    </row>
    <row r="249" spans="2:2" ht="12.75" customHeight="1">
      <c r="B249" s="36"/>
    </row>
    <row r="250" spans="2:2" ht="12.75" customHeight="1">
      <c r="B250" s="36"/>
    </row>
    <row r="251" spans="2:2" ht="12.75" customHeight="1">
      <c r="B251" s="36"/>
    </row>
    <row r="252" spans="2:2" ht="12.75" customHeight="1">
      <c r="B252" s="36"/>
    </row>
    <row r="253" spans="2:2" ht="12.75" customHeight="1">
      <c r="B253" s="36"/>
    </row>
    <row r="254" spans="2:2" ht="12.75" customHeight="1">
      <c r="B254" s="36"/>
    </row>
    <row r="255" spans="2:2" ht="12.75" customHeight="1">
      <c r="B255" s="36"/>
    </row>
    <row r="256" spans="2:2" ht="12.75" customHeight="1">
      <c r="B256" s="36"/>
    </row>
    <row r="257" spans="2:2" ht="12.75" customHeight="1">
      <c r="B257" s="36"/>
    </row>
    <row r="258" spans="2:2" ht="12.75" customHeight="1">
      <c r="B258" s="36"/>
    </row>
    <row r="259" spans="2:2" ht="12.75" customHeight="1">
      <c r="B259" s="36"/>
    </row>
    <row r="260" spans="2:2" ht="12.75" customHeight="1">
      <c r="B260" s="36"/>
    </row>
    <row r="261" spans="2:2" ht="12.75" customHeight="1">
      <c r="B261" s="36"/>
    </row>
    <row r="262" spans="2:2" ht="12.75" customHeight="1">
      <c r="B262" s="36"/>
    </row>
    <row r="263" spans="2:2" ht="12.75" customHeight="1">
      <c r="B263" s="36"/>
    </row>
    <row r="264" spans="2:2" ht="12.75" customHeight="1">
      <c r="B264" s="36"/>
    </row>
    <row r="265" spans="2:2" ht="12.75" customHeight="1">
      <c r="B265" s="36"/>
    </row>
    <row r="266" spans="2:2" ht="12.75" customHeight="1">
      <c r="B266" s="36"/>
    </row>
    <row r="267" spans="2:2" ht="12.75" customHeight="1">
      <c r="B267" s="36"/>
    </row>
    <row r="268" spans="2:2" ht="12.75" customHeight="1">
      <c r="B268" s="36"/>
    </row>
    <row r="269" spans="2:2" ht="12.75" customHeight="1">
      <c r="B269" s="36"/>
    </row>
    <row r="270" spans="2:2" ht="12.75" customHeight="1">
      <c r="B270" s="36"/>
    </row>
    <row r="271" spans="2:2" ht="12.75" customHeight="1">
      <c r="B271" s="36"/>
    </row>
    <row r="272" spans="2:2" ht="12.75" customHeight="1">
      <c r="B272" s="36"/>
    </row>
    <row r="273" spans="2:2" ht="12.75" customHeight="1">
      <c r="B273" s="36"/>
    </row>
    <row r="274" spans="2:2" ht="12.75" customHeight="1">
      <c r="B274" s="36"/>
    </row>
    <row r="275" spans="2:2" ht="12.75" customHeight="1">
      <c r="B275" s="36"/>
    </row>
    <row r="276" spans="2:2" ht="12.75" customHeight="1">
      <c r="B276" s="36"/>
    </row>
    <row r="277" spans="2:2" ht="12.75" customHeight="1">
      <c r="B277" s="36"/>
    </row>
    <row r="278" spans="2:2" ht="12.75" customHeight="1">
      <c r="B278" s="36"/>
    </row>
    <row r="279" spans="2:2" ht="12.75" customHeight="1">
      <c r="B279" s="36"/>
    </row>
    <row r="280" spans="2:2" ht="12.75" customHeight="1">
      <c r="B280" s="36"/>
    </row>
    <row r="281" spans="2:2" ht="12.75" customHeight="1">
      <c r="B281" s="36"/>
    </row>
    <row r="282" spans="2:2" ht="12.75" customHeight="1">
      <c r="B282" s="36"/>
    </row>
    <row r="283" spans="2:2" ht="12.75" customHeight="1">
      <c r="B283" s="36"/>
    </row>
    <row r="284" spans="2:2" ht="12.75" customHeight="1">
      <c r="B284" s="36"/>
    </row>
    <row r="285" spans="2:2" ht="12.75" customHeight="1">
      <c r="B285" s="36"/>
    </row>
    <row r="286" spans="2:2" ht="12.75" customHeight="1">
      <c r="B286" s="36"/>
    </row>
    <row r="287" spans="2:2" ht="12.75" customHeight="1">
      <c r="B287" s="36"/>
    </row>
    <row r="288" spans="2:2" ht="12.75" customHeight="1">
      <c r="B288" s="36"/>
    </row>
    <row r="289" spans="2:2" ht="12.75" customHeight="1">
      <c r="B289" s="36"/>
    </row>
    <row r="290" spans="2:2" ht="12.75" customHeight="1">
      <c r="B290" s="36"/>
    </row>
    <row r="291" spans="2:2" ht="12.75" customHeight="1">
      <c r="B291" s="36"/>
    </row>
    <row r="292" spans="2:2" ht="12.75" customHeight="1">
      <c r="B292" s="36"/>
    </row>
    <row r="293" spans="2:2" ht="12.75" customHeight="1">
      <c r="B293" s="36"/>
    </row>
    <row r="294" spans="2:2" ht="12.75" customHeight="1">
      <c r="B294" s="36"/>
    </row>
    <row r="295" spans="2:2" ht="12.75" customHeight="1">
      <c r="B295" s="36"/>
    </row>
    <row r="296" spans="2:2" ht="12.75" customHeight="1">
      <c r="B296" s="36"/>
    </row>
    <row r="297" spans="2:2" ht="12.75" customHeight="1">
      <c r="B297" s="36"/>
    </row>
    <row r="298" spans="2:2" ht="12.75" customHeight="1">
      <c r="B298" s="36"/>
    </row>
    <row r="299" spans="2:2" ht="12.75" customHeight="1">
      <c r="B299" s="36"/>
    </row>
    <row r="300" spans="2:2" ht="12.75" customHeight="1">
      <c r="B300" s="36"/>
    </row>
    <row r="301" spans="2:2" ht="12.75" customHeight="1">
      <c r="B301" s="36"/>
    </row>
    <row r="302" spans="2:2" ht="12.75" customHeight="1">
      <c r="B302" s="36"/>
    </row>
    <row r="303" spans="2:2" ht="12.75" customHeight="1">
      <c r="B303" s="36"/>
    </row>
    <row r="304" spans="2:2" ht="12.75" customHeight="1">
      <c r="B304" s="36"/>
    </row>
    <row r="305" spans="2:2" ht="12.75" customHeight="1">
      <c r="B305" s="36"/>
    </row>
    <row r="306" spans="2:2" ht="12.75" customHeight="1">
      <c r="B306" s="36"/>
    </row>
    <row r="307" spans="2:2" ht="12.75" customHeight="1">
      <c r="B307" s="36"/>
    </row>
    <row r="308" spans="2:2" ht="12.75" customHeight="1">
      <c r="B308" s="36"/>
    </row>
    <row r="309" spans="2:2" ht="12.75" customHeight="1">
      <c r="B309" s="36"/>
    </row>
    <row r="310" spans="2:2" ht="12.75" customHeight="1">
      <c r="B310" s="36"/>
    </row>
    <row r="311" spans="2:2" ht="12.75" customHeight="1">
      <c r="B311" s="36"/>
    </row>
    <row r="312" spans="2:2" ht="12.75" customHeight="1">
      <c r="B312" s="36"/>
    </row>
    <row r="313" spans="2:2" ht="12.75" customHeight="1">
      <c r="B313" s="36"/>
    </row>
    <row r="314" spans="2:2" ht="12.75" customHeight="1">
      <c r="B314" s="36"/>
    </row>
    <row r="315" spans="2:2" ht="12.75" customHeight="1">
      <c r="B315" s="36"/>
    </row>
    <row r="316" spans="2:2" ht="12.75" customHeight="1">
      <c r="B316" s="36"/>
    </row>
    <row r="317" spans="2:2" ht="12.75" customHeight="1">
      <c r="B317" s="36"/>
    </row>
    <row r="318" spans="2:2" ht="12.75" customHeight="1">
      <c r="B318" s="36"/>
    </row>
    <row r="319" spans="2:2" ht="12.75" customHeight="1">
      <c r="B319" s="36"/>
    </row>
    <row r="320" spans="2:2" ht="12.75" customHeight="1">
      <c r="B320" s="36"/>
    </row>
    <row r="321" spans="2:2" ht="12.75" customHeight="1">
      <c r="B321" s="36"/>
    </row>
    <row r="322" spans="2:2" ht="12.75" customHeight="1">
      <c r="B322" s="36"/>
    </row>
    <row r="323" spans="2:2" ht="12.75" customHeight="1">
      <c r="B323" s="36"/>
    </row>
    <row r="324" spans="2:2" ht="12.75" customHeight="1">
      <c r="B324" s="36"/>
    </row>
    <row r="325" spans="2:2" ht="12.75" customHeight="1">
      <c r="B325" s="36"/>
    </row>
    <row r="326" spans="2:2" ht="12.75" customHeight="1">
      <c r="B326" s="36"/>
    </row>
    <row r="327" spans="2:2" ht="12.75" customHeight="1">
      <c r="B327" s="36"/>
    </row>
    <row r="328" spans="2:2" ht="12.75" customHeight="1">
      <c r="B328" s="36"/>
    </row>
    <row r="329" spans="2:2" ht="12.75" customHeight="1">
      <c r="B329" s="36"/>
    </row>
    <row r="330" spans="2:2" ht="12.75" customHeight="1">
      <c r="B330" s="36"/>
    </row>
    <row r="331" spans="2:2" ht="12.75" customHeight="1">
      <c r="B331" s="36"/>
    </row>
    <row r="332" spans="2:2" ht="12.75" customHeight="1">
      <c r="B332" s="36"/>
    </row>
    <row r="333" spans="2:2" ht="12.75" customHeight="1">
      <c r="B333" s="36"/>
    </row>
    <row r="334" spans="2:2" ht="12.75" customHeight="1">
      <c r="B334" s="36"/>
    </row>
    <row r="335" spans="2:2" ht="12.75" customHeight="1">
      <c r="B335" s="36"/>
    </row>
    <row r="336" spans="2:2" ht="12.75" customHeight="1">
      <c r="B336" s="36"/>
    </row>
    <row r="337" spans="2:2" ht="12.75" customHeight="1">
      <c r="B337" s="36"/>
    </row>
    <row r="338" spans="2:2" ht="12.75" customHeight="1">
      <c r="B338" s="36"/>
    </row>
    <row r="339" spans="2:2" ht="12.75" customHeight="1">
      <c r="B339" s="36"/>
    </row>
    <row r="340" spans="2:2" ht="12.75" customHeight="1">
      <c r="B340" s="36"/>
    </row>
    <row r="341" spans="2:2" ht="12.75" customHeight="1">
      <c r="B341" s="36"/>
    </row>
    <row r="342" spans="2:2" ht="12.75" customHeight="1">
      <c r="B342" s="36"/>
    </row>
    <row r="343" spans="2:2" ht="12.75" customHeight="1">
      <c r="B343" s="36"/>
    </row>
    <row r="344" spans="2:2" ht="12.75" customHeight="1">
      <c r="B344" s="36"/>
    </row>
    <row r="345" spans="2:2" ht="12.75" customHeight="1">
      <c r="B345" s="36"/>
    </row>
    <row r="346" spans="2:2" ht="12.75" customHeight="1">
      <c r="B346" s="36"/>
    </row>
    <row r="347" spans="2:2" ht="12.75" customHeight="1">
      <c r="B347" s="36"/>
    </row>
    <row r="348" spans="2:2" ht="12.75" customHeight="1">
      <c r="B348" s="36"/>
    </row>
    <row r="349" spans="2:2" ht="12.75" customHeight="1">
      <c r="B349" s="36"/>
    </row>
    <row r="350" spans="2:2" ht="12.75" customHeight="1">
      <c r="B350" s="36"/>
    </row>
    <row r="351" spans="2:2" ht="12.75" customHeight="1">
      <c r="B351" s="36"/>
    </row>
    <row r="352" spans="2:2" ht="12.75" customHeight="1">
      <c r="B352" s="36"/>
    </row>
    <row r="353" spans="2:2" ht="12.75" customHeight="1">
      <c r="B353" s="36"/>
    </row>
    <row r="354" spans="2:2" ht="12.75" customHeight="1">
      <c r="B354" s="36"/>
    </row>
    <row r="355" spans="2:2" ht="12.75" customHeight="1">
      <c r="B355" s="36"/>
    </row>
    <row r="356" spans="2:2" ht="12.75" customHeight="1">
      <c r="B356" s="36"/>
    </row>
    <row r="357" spans="2:2" ht="12.75" customHeight="1">
      <c r="B357" s="36"/>
    </row>
    <row r="358" spans="2:2" ht="12.75" customHeight="1">
      <c r="B358" s="36"/>
    </row>
    <row r="359" spans="2:2" ht="12.75" customHeight="1">
      <c r="B359" s="36"/>
    </row>
    <row r="360" spans="2:2" ht="12.75" customHeight="1">
      <c r="B360" s="36"/>
    </row>
    <row r="361" spans="2:2" ht="12.75" customHeight="1">
      <c r="B361" s="36"/>
    </row>
    <row r="362" spans="2:2" ht="12.75" customHeight="1">
      <c r="B362" s="36"/>
    </row>
    <row r="363" spans="2:2" ht="12.75" customHeight="1">
      <c r="B363" s="36"/>
    </row>
    <row r="364" spans="2:2" ht="12.75" customHeight="1">
      <c r="B364" s="36"/>
    </row>
    <row r="365" spans="2:2" ht="12.75" customHeight="1">
      <c r="B365" s="36"/>
    </row>
    <row r="366" spans="2:2" ht="12.75" customHeight="1">
      <c r="B366" s="36"/>
    </row>
    <row r="367" spans="2:2" ht="12.75" customHeight="1">
      <c r="B367" s="36"/>
    </row>
    <row r="368" spans="2:2" ht="12.75" customHeight="1">
      <c r="B368" s="36"/>
    </row>
    <row r="369" spans="2:2" ht="12.75" customHeight="1">
      <c r="B369" s="36"/>
    </row>
    <row r="370" spans="2:2" ht="12.75" customHeight="1">
      <c r="B370" s="36"/>
    </row>
    <row r="371" spans="2:2" ht="12.75" customHeight="1">
      <c r="B371" s="36"/>
    </row>
    <row r="372" spans="2:2" ht="12.75" customHeight="1">
      <c r="B372" s="36"/>
    </row>
    <row r="373" spans="2:2" ht="12.75" customHeight="1">
      <c r="B373" s="36"/>
    </row>
    <row r="374" spans="2:2" ht="12.75" customHeight="1">
      <c r="B374" s="36"/>
    </row>
    <row r="375" spans="2:2" ht="12.75" customHeight="1">
      <c r="B375" s="36"/>
    </row>
    <row r="376" spans="2:2" ht="12.75" customHeight="1">
      <c r="B376" s="36"/>
    </row>
    <row r="377" spans="2:2" ht="12.75" customHeight="1">
      <c r="B377" s="36"/>
    </row>
    <row r="378" spans="2:2" ht="12.75" customHeight="1">
      <c r="B378" s="36"/>
    </row>
    <row r="379" spans="2:2" ht="12.75" customHeight="1">
      <c r="B379" s="36"/>
    </row>
    <row r="380" spans="2:2" ht="12.75" customHeight="1">
      <c r="B380" s="36"/>
    </row>
    <row r="381" spans="2:2" ht="12.75" customHeight="1">
      <c r="B381" s="36"/>
    </row>
    <row r="382" spans="2:2" ht="12.75" customHeight="1">
      <c r="B382" s="36"/>
    </row>
    <row r="383" spans="2:2" ht="12.75" customHeight="1">
      <c r="B383" s="36"/>
    </row>
    <row r="384" spans="2:2" ht="12.75" customHeight="1">
      <c r="B384" s="36"/>
    </row>
    <row r="385" spans="2:2" ht="12.75" customHeight="1">
      <c r="B385" s="36"/>
    </row>
    <row r="386" spans="2:2" ht="12.75" customHeight="1">
      <c r="B386" s="36"/>
    </row>
    <row r="387" spans="2:2" ht="12.75" customHeight="1">
      <c r="B387" s="36"/>
    </row>
    <row r="388" spans="2:2" ht="12.75" customHeight="1">
      <c r="B388" s="36"/>
    </row>
    <row r="389" spans="2:2" ht="12.75" customHeight="1">
      <c r="B389" s="36"/>
    </row>
    <row r="390" spans="2:2" ht="12.75" customHeight="1">
      <c r="B390" s="36"/>
    </row>
    <row r="391" spans="2:2" ht="12.75" customHeight="1">
      <c r="B391" s="36"/>
    </row>
    <row r="392" spans="2:2" ht="12.75" customHeight="1">
      <c r="B392" s="36"/>
    </row>
    <row r="393" spans="2:2" ht="12.75" customHeight="1">
      <c r="B393" s="36"/>
    </row>
    <row r="394" spans="2:2" ht="12.75" customHeight="1">
      <c r="B394" s="36"/>
    </row>
    <row r="395" spans="2:2" ht="12.75" customHeight="1">
      <c r="B395" s="36"/>
    </row>
    <row r="396" spans="2:2" ht="12.75" customHeight="1">
      <c r="B396" s="36"/>
    </row>
    <row r="397" spans="2:2" ht="12.75" customHeight="1">
      <c r="B397" s="36"/>
    </row>
    <row r="398" spans="2:2" ht="12.75" customHeight="1">
      <c r="B398" s="36"/>
    </row>
    <row r="399" spans="2:2" ht="12.75" customHeight="1">
      <c r="B399" s="36"/>
    </row>
    <row r="400" spans="2:2" ht="12.75" customHeight="1">
      <c r="B400" s="36"/>
    </row>
    <row r="401" spans="2:2" ht="12.75" customHeight="1">
      <c r="B401" s="36"/>
    </row>
    <row r="402" spans="2:2" ht="12.75" customHeight="1">
      <c r="B402" s="36"/>
    </row>
    <row r="403" spans="2:2" ht="12.75" customHeight="1">
      <c r="B403" s="36"/>
    </row>
    <row r="404" spans="2:2" ht="12.75" customHeight="1">
      <c r="B404" s="36"/>
    </row>
    <row r="405" spans="2:2" ht="12.75" customHeight="1">
      <c r="B405" s="36"/>
    </row>
    <row r="406" spans="2:2" ht="12.75" customHeight="1">
      <c r="B406" s="36"/>
    </row>
    <row r="407" spans="2:2" ht="12.75" customHeight="1">
      <c r="B407" s="36"/>
    </row>
    <row r="408" spans="2:2" ht="12.75" customHeight="1">
      <c r="B408" s="36"/>
    </row>
    <row r="409" spans="2:2" ht="12.75" customHeight="1">
      <c r="B409" s="36"/>
    </row>
    <row r="410" spans="2:2" ht="12.75" customHeight="1">
      <c r="B410" s="36"/>
    </row>
    <row r="411" spans="2:2" ht="12.75" customHeight="1">
      <c r="B411" s="36"/>
    </row>
    <row r="412" spans="2:2" ht="12.75" customHeight="1">
      <c r="B412" s="36"/>
    </row>
    <row r="413" spans="2:2" ht="12.75" customHeight="1">
      <c r="B413" s="36"/>
    </row>
    <row r="414" spans="2:2" ht="12.75" customHeight="1">
      <c r="B414" s="36"/>
    </row>
    <row r="415" spans="2:2" ht="12.75" customHeight="1">
      <c r="B415" s="36"/>
    </row>
    <row r="416" spans="2:2" ht="12.75" customHeight="1">
      <c r="B416" s="36"/>
    </row>
    <row r="417" spans="2:2" ht="12.75" customHeight="1">
      <c r="B417" s="36"/>
    </row>
    <row r="418" spans="2:2" ht="12.75" customHeight="1">
      <c r="B418" s="36"/>
    </row>
    <row r="419" spans="2:2" ht="12.75" customHeight="1">
      <c r="B419" s="36"/>
    </row>
    <row r="420" spans="2:2" ht="12.75" customHeight="1">
      <c r="B420" s="36"/>
    </row>
    <row r="421" spans="2:2" ht="12.75" customHeight="1">
      <c r="B421" s="36"/>
    </row>
    <row r="422" spans="2:2" ht="12.75" customHeight="1">
      <c r="B422" s="36"/>
    </row>
    <row r="423" spans="2:2" ht="12.75" customHeight="1">
      <c r="B423" s="36"/>
    </row>
    <row r="424" spans="2:2" ht="12.75" customHeight="1">
      <c r="B424" s="36"/>
    </row>
    <row r="425" spans="2:2" ht="12.75" customHeight="1">
      <c r="B425" s="36"/>
    </row>
    <row r="426" spans="2:2" ht="12.75" customHeight="1">
      <c r="B426" s="36"/>
    </row>
    <row r="427" spans="2:2" ht="12.75" customHeight="1">
      <c r="B427" s="36"/>
    </row>
    <row r="428" spans="2:2" ht="12.75" customHeight="1">
      <c r="B428" s="36"/>
    </row>
    <row r="429" spans="2:2" ht="12.75" customHeight="1">
      <c r="B429" s="36"/>
    </row>
    <row r="430" spans="2:2" ht="12.75" customHeight="1">
      <c r="B430" s="36"/>
    </row>
    <row r="431" spans="2:2" ht="12.75" customHeight="1">
      <c r="B431" s="36"/>
    </row>
    <row r="432" spans="2:2" ht="12.75" customHeight="1">
      <c r="B432" s="36"/>
    </row>
    <row r="433" spans="2:2" ht="12.75" customHeight="1">
      <c r="B433" s="36"/>
    </row>
    <row r="434" spans="2:2" ht="12.75" customHeight="1">
      <c r="B434" s="36"/>
    </row>
    <row r="435" spans="2:2" ht="12.75" customHeight="1">
      <c r="B435" s="36"/>
    </row>
    <row r="436" spans="2:2" ht="12.75" customHeight="1">
      <c r="B436" s="36"/>
    </row>
    <row r="437" spans="2:2" ht="12.75" customHeight="1">
      <c r="B437" s="36"/>
    </row>
    <row r="438" spans="2:2" ht="12.75" customHeight="1">
      <c r="B438" s="36"/>
    </row>
    <row r="439" spans="2:2" ht="12.75" customHeight="1">
      <c r="B439" s="36"/>
    </row>
    <row r="440" spans="2:2" ht="12.75" customHeight="1">
      <c r="B440" s="36"/>
    </row>
    <row r="441" spans="2:2" ht="12.75" customHeight="1">
      <c r="B441" s="36"/>
    </row>
    <row r="442" spans="2:2" ht="12.75" customHeight="1">
      <c r="B442" s="36"/>
    </row>
    <row r="443" spans="2:2" ht="12.75" customHeight="1">
      <c r="B443" s="36"/>
    </row>
    <row r="444" spans="2:2" ht="12.75" customHeight="1">
      <c r="B444" s="36"/>
    </row>
    <row r="445" spans="2:2" ht="12.75" customHeight="1">
      <c r="B445" s="36"/>
    </row>
    <row r="446" spans="2:2" ht="12.75" customHeight="1">
      <c r="B446" s="36"/>
    </row>
    <row r="447" spans="2:2" ht="12.75" customHeight="1">
      <c r="B447" s="36"/>
    </row>
    <row r="448" spans="2:2" ht="12.75" customHeight="1">
      <c r="B448" s="36"/>
    </row>
    <row r="449" spans="2:2" ht="12.75" customHeight="1">
      <c r="B449" s="36"/>
    </row>
    <row r="450" spans="2:2" ht="12.75" customHeight="1">
      <c r="B450" s="36"/>
    </row>
    <row r="451" spans="2:2" ht="12.75" customHeight="1">
      <c r="B451" s="36"/>
    </row>
    <row r="452" spans="2:2" ht="12.75" customHeight="1">
      <c r="B452" s="36"/>
    </row>
    <row r="453" spans="2:2" ht="12.75" customHeight="1">
      <c r="B453" s="36"/>
    </row>
    <row r="454" spans="2:2" ht="12.75" customHeight="1">
      <c r="B454" s="36"/>
    </row>
    <row r="455" spans="2:2" ht="12.75" customHeight="1">
      <c r="B455" s="36"/>
    </row>
    <row r="456" spans="2:2" ht="12.75" customHeight="1">
      <c r="B456" s="36"/>
    </row>
    <row r="457" spans="2:2" ht="12.75" customHeight="1">
      <c r="B457" s="36"/>
    </row>
    <row r="458" spans="2:2" ht="12.75" customHeight="1">
      <c r="B458" s="36"/>
    </row>
    <row r="459" spans="2:2" ht="12.75" customHeight="1">
      <c r="B459" s="36"/>
    </row>
    <row r="460" spans="2:2" ht="12.75" customHeight="1">
      <c r="B460" s="36"/>
    </row>
    <row r="461" spans="2:2" ht="12.75" customHeight="1">
      <c r="B461" s="36"/>
    </row>
    <row r="462" spans="2:2" ht="12.75" customHeight="1">
      <c r="B462" s="36"/>
    </row>
    <row r="463" spans="2:2" ht="12.75" customHeight="1">
      <c r="B463" s="36"/>
    </row>
    <row r="464" spans="2:2" ht="12.75" customHeight="1">
      <c r="B464" s="36"/>
    </row>
    <row r="465" spans="2:2" ht="12.75" customHeight="1">
      <c r="B465" s="36"/>
    </row>
    <row r="466" spans="2:2" ht="12.75" customHeight="1">
      <c r="B466" s="36"/>
    </row>
    <row r="467" spans="2:2" ht="12.75" customHeight="1">
      <c r="B467" s="36"/>
    </row>
    <row r="468" spans="2:2" ht="12.75" customHeight="1">
      <c r="B468" s="36"/>
    </row>
    <row r="469" spans="2:2" ht="12.75" customHeight="1">
      <c r="B469" s="36"/>
    </row>
    <row r="470" spans="2:2" ht="12.75" customHeight="1">
      <c r="B470" s="36"/>
    </row>
    <row r="471" spans="2:2" ht="12.75" customHeight="1">
      <c r="B471" s="36"/>
    </row>
    <row r="472" spans="2:2" ht="12.75" customHeight="1">
      <c r="B472" s="36"/>
    </row>
    <row r="473" spans="2:2" ht="12.75" customHeight="1">
      <c r="B473" s="36"/>
    </row>
    <row r="474" spans="2:2" ht="12.75" customHeight="1">
      <c r="B474" s="36"/>
    </row>
    <row r="475" spans="2:2" ht="12.75" customHeight="1">
      <c r="B475" s="36"/>
    </row>
    <row r="476" spans="2:2" ht="12.75" customHeight="1">
      <c r="B476" s="36"/>
    </row>
    <row r="477" spans="2:2" ht="12.75" customHeight="1">
      <c r="B477" s="36"/>
    </row>
    <row r="478" spans="2:2" ht="12.75" customHeight="1">
      <c r="B478" s="36"/>
    </row>
    <row r="479" spans="2:2" ht="12.75" customHeight="1">
      <c r="B479" s="36"/>
    </row>
    <row r="480" spans="2:2" ht="12.75" customHeight="1">
      <c r="B480" s="36"/>
    </row>
    <row r="481" spans="2:2" ht="12.75" customHeight="1">
      <c r="B481" s="36"/>
    </row>
    <row r="482" spans="2:2" ht="12.75" customHeight="1">
      <c r="B482" s="36"/>
    </row>
    <row r="483" spans="2:2" ht="12.75" customHeight="1">
      <c r="B483" s="36"/>
    </row>
    <row r="484" spans="2:2" ht="12.75" customHeight="1">
      <c r="B484" s="36"/>
    </row>
    <row r="485" spans="2:2" ht="12.75" customHeight="1">
      <c r="B485" s="36"/>
    </row>
    <row r="486" spans="2:2" ht="12.75" customHeight="1">
      <c r="B486" s="36"/>
    </row>
    <row r="487" spans="2:2" ht="12.75" customHeight="1">
      <c r="B487" s="36"/>
    </row>
    <row r="488" spans="2:2" ht="12.75" customHeight="1">
      <c r="B488" s="36"/>
    </row>
    <row r="489" spans="2:2" ht="12.75" customHeight="1">
      <c r="B489" s="36"/>
    </row>
    <row r="490" spans="2:2" ht="12.75" customHeight="1">
      <c r="B490" s="36"/>
    </row>
    <row r="491" spans="2:2" ht="12.75" customHeight="1">
      <c r="B491" s="36"/>
    </row>
    <row r="492" spans="2:2" ht="12.75" customHeight="1">
      <c r="B492" s="36"/>
    </row>
    <row r="493" spans="2:2" ht="12.75" customHeight="1">
      <c r="B493" s="36"/>
    </row>
    <row r="494" spans="2:2" ht="12.75" customHeight="1">
      <c r="B494" s="36"/>
    </row>
    <row r="495" spans="2:2" ht="12.75" customHeight="1">
      <c r="B495" s="36"/>
    </row>
    <row r="496" spans="2:2" ht="12.75" customHeight="1">
      <c r="B496" s="36"/>
    </row>
    <row r="497" spans="2:2" ht="12.75" customHeight="1">
      <c r="B497" s="36"/>
    </row>
    <row r="498" spans="2:2" ht="12.75" customHeight="1">
      <c r="B498" s="36"/>
    </row>
    <row r="499" spans="2:2" ht="12.75" customHeight="1">
      <c r="B499" s="36"/>
    </row>
    <row r="500" spans="2:2" ht="12.75" customHeight="1">
      <c r="B500" s="36"/>
    </row>
    <row r="501" spans="2:2" ht="12.75" customHeight="1">
      <c r="B501" s="36"/>
    </row>
    <row r="502" spans="2:2" ht="12.75" customHeight="1">
      <c r="B502" s="36"/>
    </row>
    <row r="503" spans="2:2" ht="12.75" customHeight="1">
      <c r="B503" s="36"/>
    </row>
    <row r="504" spans="2:2" ht="12.75" customHeight="1">
      <c r="B504" s="36"/>
    </row>
    <row r="505" spans="2:2" ht="12.75" customHeight="1">
      <c r="B505" s="36"/>
    </row>
    <row r="506" spans="2:2" ht="12.75" customHeight="1">
      <c r="B506" s="36"/>
    </row>
    <row r="507" spans="2:2" ht="12.75" customHeight="1">
      <c r="B507" s="36"/>
    </row>
    <row r="508" spans="2:2" ht="12.75" customHeight="1">
      <c r="B508" s="36"/>
    </row>
    <row r="509" spans="2:2" ht="12.75" customHeight="1">
      <c r="B509" s="36"/>
    </row>
    <row r="510" spans="2:2" ht="12.75" customHeight="1">
      <c r="B510" s="36"/>
    </row>
    <row r="511" spans="2:2" ht="12.75" customHeight="1">
      <c r="B511" s="36"/>
    </row>
    <row r="512" spans="2:2" ht="12.75" customHeight="1">
      <c r="B512" s="36"/>
    </row>
    <row r="513" spans="2:2" ht="12.75" customHeight="1">
      <c r="B513" s="36"/>
    </row>
    <row r="514" spans="2:2" ht="12.75" customHeight="1">
      <c r="B514" s="36"/>
    </row>
    <row r="515" spans="2:2" ht="12.75" customHeight="1">
      <c r="B515" s="36"/>
    </row>
    <row r="516" spans="2:2" ht="12.75" customHeight="1">
      <c r="B516" s="36"/>
    </row>
    <row r="517" spans="2:2" ht="12.75" customHeight="1">
      <c r="B517" s="36"/>
    </row>
  </sheetData>
  <sheetProtection password="87E1" sheet="1" objects="1" scenarios="1" selectLockedCells="1"/>
  <mergeCells count="6">
    <mergeCell ref="A1:G1"/>
    <mergeCell ref="A2:G2"/>
    <mergeCell ref="A3:G3"/>
    <mergeCell ref="A4:G4"/>
    <mergeCell ref="A5:E5"/>
    <mergeCell ref="F5:G5"/>
  </mergeCells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00"/>
  <sheetViews>
    <sheetView workbookViewId="0"/>
  </sheetViews>
  <sheetFormatPr defaultColWidth="14.44140625" defaultRowHeight="15" customHeight="1"/>
  <cols>
    <col min="1" max="1" width="11.44140625" customWidth="1"/>
    <col min="2" max="2" width="0.109375" customWidth="1"/>
    <col min="3" max="3" width="39.44140625" customWidth="1"/>
    <col min="4" max="8" width="11.44140625" customWidth="1"/>
    <col min="9" max="26" width="8" customWidth="1"/>
  </cols>
  <sheetData>
    <row r="1" spans="1:8" ht="18" customHeight="1">
      <c r="A1" s="96" t="s">
        <v>57</v>
      </c>
      <c r="B1" s="86"/>
      <c r="C1" s="86"/>
      <c r="D1" s="86"/>
      <c r="E1" s="86"/>
      <c r="F1" s="86"/>
      <c r="G1" s="86"/>
      <c r="H1" s="97"/>
    </row>
    <row r="2" spans="1:8" ht="13.5" customHeight="1">
      <c r="A2" s="98"/>
      <c r="B2" s="91"/>
      <c r="C2" s="91"/>
      <c r="D2" s="91"/>
      <c r="E2" s="91"/>
      <c r="F2" s="91"/>
      <c r="G2" s="91"/>
      <c r="H2" s="99"/>
    </row>
    <row r="3" spans="1:8" ht="13.5" customHeight="1">
      <c r="A3" s="93"/>
      <c r="B3" s="83"/>
      <c r="C3" s="83"/>
      <c r="D3" s="83"/>
      <c r="E3" s="83"/>
      <c r="F3" s="83"/>
      <c r="G3" s="83"/>
      <c r="H3" s="84"/>
    </row>
    <row r="4" spans="1:8" ht="13.5" customHeight="1">
      <c r="A4" s="100" t="s">
        <v>58</v>
      </c>
      <c r="B4" s="101"/>
      <c r="C4" s="100" t="s">
        <v>59</v>
      </c>
      <c r="D4" s="76"/>
      <c r="E4" s="101"/>
      <c r="F4" s="37" t="s">
        <v>60</v>
      </c>
      <c r="G4" s="38"/>
      <c r="H4" s="37"/>
    </row>
    <row r="5" spans="1:8" ht="12" customHeight="1">
      <c r="C5" s="102" t="s">
        <v>61</v>
      </c>
    </row>
    <row r="6" spans="1:8" ht="0.75" customHeight="1">
      <c r="C6" s="79"/>
    </row>
    <row r="7" spans="1:8" ht="12" customHeight="1">
      <c r="C7" s="103" t="s">
        <v>62</v>
      </c>
    </row>
    <row r="8" spans="1:8" ht="12.75" hidden="1" customHeight="1">
      <c r="C8" s="79"/>
    </row>
    <row r="9" spans="1:8" ht="9.75" customHeight="1">
      <c r="C9" s="103" t="s">
        <v>63</v>
      </c>
    </row>
    <row r="10" spans="1:8" ht="0.75" hidden="1" customHeight="1">
      <c r="C10" s="79"/>
    </row>
    <row r="11" spans="1:8" ht="0.75" hidden="1" customHeight="1">
      <c r="C11" s="103" t="s">
        <v>64</v>
      </c>
    </row>
    <row r="12" spans="1:8" ht="10.5" customHeight="1">
      <c r="C12" s="79"/>
    </row>
    <row r="13" spans="1:8" ht="0.75" hidden="1" customHeight="1">
      <c r="C13" s="103" t="s">
        <v>65</v>
      </c>
    </row>
    <row r="14" spans="1:8" ht="12" customHeight="1">
      <c r="C14" s="79"/>
    </row>
    <row r="15" spans="1:8" ht="0.75" hidden="1" customHeight="1">
      <c r="C15" s="103" t="s">
        <v>66</v>
      </c>
    </row>
    <row r="16" spans="1:8" ht="12.75" customHeight="1">
      <c r="C16" s="79"/>
    </row>
    <row r="17" spans="3:3" ht="12.75" hidden="1" customHeight="1">
      <c r="C17" s="103" t="s">
        <v>67</v>
      </c>
    </row>
    <row r="18" spans="3:3" ht="12.75" customHeight="1">
      <c r="C18" s="79"/>
    </row>
    <row r="19" spans="3:3" ht="9.75" customHeight="1">
      <c r="C19" s="103" t="s">
        <v>68</v>
      </c>
    </row>
    <row r="20" spans="3:3" ht="0.75" hidden="1" customHeight="1">
      <c r="C20" s="79"/>
    </row>
    <row r="21" spans="3:3" ht="12.75" customHeight="1">
      <c r="C21" s="103" t="s">
        <v>69</v>
      </c>
    </row>
    <row r="22" spans="3:3" ht="12.75" hidden="1" customHeight="1">
      <c r="C22" s="79"/>
    </row>
    <row r="23" spans="3:3" ht="12.75" customHeight="1">
      <c r="C23" s="103" t="s">
        <v>70</v>
      </c>
    </row>
    <row r="24" spans="3:3" ht="12.75" hidden="1" customHeight="1">
      <c r="C24" s="79"/>
    </row>
    <row r="25" spans="3:3" ht="12.75" customHeight="1">
      <c r="C25" s="103" t="s">
        <v>71</v>
      </c>
    </row>
    <row r="26" spans="3:3" ht="12.75" hidden="1" customHeight="1">
      <c r="C26" s="79"/>
    </row>
    <row r="27" spans="3:3" ht="12.75" customHeight="1">
      <c r="C27" s="103" t="s">
        <v>72</v>
      </c>
    </row>
    <row r="28" spans="3:3" ht="12.75" hidden="1" customHeight="1">
      <c r="C28" s="79"/>
    </row>
    <row r="29" spans="3:3" ht="12.75" customHeight="1">
      <c r="C29" s="103" t="s">
        <v>73</v>
      </c>
    </row>
    <row r="30" spans="3:3" ht="12.75" hidden="1" customHeight="1">
      <c r="C30" s="79"/>
    </row>
    <row r="31" spans="3:3" ht="12.75" customHeight="1">
      <c r="C31" s="4" t="s">
        <v>74</v>
      </c>
    </row>
    <row r="32" spans="3:3" ht="12.75" customHeight="1">
      <c r="C32" s="4" t="s">
        <v>75</v>
      </c>
    </row>
    <row r="33" spans="3:3" ht="12.75" customHeight="1">
      <c r="C33" s="4"/>
    </row>
    <row r="34" spans="3:3" ht="12.75" customHeight="1"/>
    <row r="35" spans="3:3" ht="12.75" customHeight="1"/>
    <row r="36" spans="3:3" ht="12.75" customHeight="1"/>
    <row r="37" spans="3:3" ht="12.75" customHeight="1"/>
    <row r="38" spans="3:3" ht="12.75" customHeight="1"/>
    <row r="39" spans="3:3" ht="12.75" customHeight="1"/>
    <row r="40" spans="3:3" ht="12.75" customHeight="1"/>
    <row r="41" spans="3:3" ht="12.75" customHeight="1"/>
    <row r="42" spans="3:3" ht="12.75" customHeight="1"/>
    <row r="43" spans="3:3" ht="12.75" customHeight="1"/>
    <row r="44" spans="3:3" ht="12.75" customHeight="1"/>
    <row r="45" spans="3:3" ht="12.75" customHeight="1"/>
    <row r="46" spans="3:3" ht="12.75" customHeight="1"/>
    <row r="47" spans="3:3" ht="12.75" customHeight="1"/>
    <row r="48" spans="3: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8">
    <mergeCell ref="C29:C30"/>
    <mergeCell ref="C9:C10"/>
    <mergeCell ref="C11:C12"/>
    <mergeCell ref="C13:C14"/>
    <mergeCell ref="C15:C16"/>
    <mergeCell ref="C17:C18"/>
    <mergeCell ref="C19:C20"/>
    <mergeCell ref="C21:C22"/>
    <mergeCell ref="C5:C6"/>
    <mergeCell ref="C7:C8"/>
    <mergeCell ref="C23:C24"/>
    <mergeCell ref="C25:C26"/>
    <mergeCell ref="C27:C28"/>
    <mergeCell ref="A1:H1"/>
    <mergeCell ref="A2:H2"/>
    <mergeCell ref="A3:H3"/>
    <mergeCell ref="A4:B4"/>
    <mergeCell ref="C4:E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Orientações</vt:lpstr>
      <vt:lpstr>Oferta Total Lab Clínico</vt:lpstr>
      <vt:lpstr>Oferta Lab Clínico Obrigatório</vt:lpstr>
      <vt:lpstr>Of. Lab Clínico Não Obrigatório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mariana.goncalves</cp:lastModifiedBy>
  <cp:lastPrinted>2021-03-01T14:39:00Z</cp:lastPrinted>
  <dcterms:created xsi:type="dcterms:W3CDTF">2019-02-13T02:25:13Z</dcterms:created>
  <dcterms:modified xsi:type="dcterms:W3CDTF">2021-03-01T18:57:25Z</dcterms:modified>
</cp:coreProperties>
</file>